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30"/>
  <workbookPr/>
  <mc:AlternateContent xmlns:mc="http://schemas.openxmlformats.org/markup-compatibility/2006">
    <mc:Choice Requires="x15">
      <x15ac:absPath xmlns:x15ac="http://schemas.microsoft.com/office/spreadsheetml/2010/11/ac" url="/Users/chel/Downloads/"/>
    </mc:Choice>
  </mc:AlternateContent>
  <xr:revisionPtr revIDLastSave="0" documentId="8_{8379272A-CF0C-034C-9A0B-AB1E065E9F36}" xr6:coauthVersionLast="47" xr6:coauthVersionMax="47" xr10:uidLastSave="{00000000-0000-0000-0000-000000000000}"/>
  <bookViews>
    <workbookView xWindow="0" yWindow="740" windowWidth="30240" windowHeight="18900" activeTab="1" xr2:uid="{00000000-000D-0000-FFFF-FFFF00000000}"/>
  </bookViews>
  <sheets>
    <sheet name="Cover" sheetId="1" r:id="rId1"/>
    <sheet name="Q1" sheetId="2" r:id="rId2"/>
    <sheet name="Q2" sheetId="3" r:id="rId3"/>
    <sheet name="Q3data" sheetId="7" r:id="rId4"/>
    <sheet name="Q3" sheetId="6" r:id="rId5"/>
    <sheet name="Sheet1" sheetId="8" r:id="rId6"/>
    <sheet name="score"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3" i="2" l="1"/>
  <c r="D103" i="2"/>
  <c r="C103" i="2"/>
  <c r="B119" i="2"/>
  <c r="B120" i="2" s="1"/>
  <c r="C93" i="2"/>
  <c r="C94" i="2" s="1"/>
  <c r="B121" i="2" l="1"/>
  <c r="B123" i="2" s="1"/>
  <c r="C104" i="2" l="1"/>
  <c r="E105" i="2"/>
  <c r="D105" i="2"/>
  <c r="C105" i="2"/>
  <c r="E104" i="2"/>
  <c r="D104" i="2"/>
  <c r="C95" i="2"/>
  <c r="C89" i="2"/>
  <c r="E93" i="2"/>
  <c r="E94" i="2" s="1"/>
  <c r="C107" i="2" l="1"/>
  <c r="E95" i="2"/>
  <c r="E96" i="2" s="1"/>
  <c r="D93" i="2"/>
  <c r="E89" i="2"/>
  <c r="D89" i="2"/>
  <c r="H80" i="2"/>
  <c r="D94" i="2" l="1"/>
  <c r="D95" i="2"/>
  <c r="C96" i="2"/>
  <c r="D96" i="2" l="1"/>
  <c r="O81" i="2"/>
  <c r="O83" i="2"/>
  <c r="P83" i="2" s="1"/>
  <c r="O84" i="2"/>
  <c r="O85" i="2"/>
  <c r="O86" i="2"/>
  <c r="O80" i="2"/>
  <c r="N81" i="2"/>
  <c r="N83" i="2"/>
  <c r="N84" i="2"/>
  <c r="N85" i="2"/>
  <c r="N86" i="2"/>
  <c r="N80" i="2"/>
  <c r="L86" i="2"/>
  <c r="L81" i="2"/>
  <c r="L83" i="2"/>
  <c r="L84" i="2"/>
  <c r="L85" i="2"/>
  <c r="L80" i="2"/>
  <c r="K81" i="2"/>
  <c r="K83" i="2"/>
  <c r="K84" i="2"/>
  <c r="K85" i="2"/>
  <c r="K86" i="2"/>
  <c r="K80" i="2"/>
  <c r="H81" i="2"/>
  <c r="J80" i="2"/>
  <c r="I81" i="2"/>
  <c r="I83" i="2"/>
  <c r="I84" i="2"/>
  <c r="I85" i="2"/>
  <c r="I86" i="2"/>
  <c r="I80" i="2"/>
  <c r="H83" i="2"/>
  <c r="H84" i="2"/>
  <c r="H85" i="2"/>
  <c r="H86" i="2"/>
  <c r="J86" i="2" l="1"/>
  <c r="J84" i="2"/>
  <c r="M86" i="2"/>
  <c r="M80" i="2"/>
  <c r="P84" i="2"/>
  <c r="P81" i="2"/>
  <c r="M81" i="2"/>
  <c r="M84" i="2"/>
  <c r="J81" i="2"/>
  <c r="M85" i="2"/>
  <c r="J85" i="2"/>
  <c r="M83" i="2"/>
  <c r="J83" i="2"/>
  <c r="P80" i="2"/>
  <c r="P85" i="2"/>
  <c r="P86" i="2"/>
  <c r="D56" i="2" l="1" a="1"/>
  <c r="D56" i="2" s="1"/>
  <c r="D55" i="2" a="1"/>
  <c r="D55" i="2" s="1"/>
  <c r="D54" i="2" a="1"/>
  <c r="D54" i="2" s="1"/>
  <c r="C54" i="2" l="1" a="1"/>
  <c r="C54" i="2" s="1"/>
  <c r="C55" i="2" l="1" a="1"/>
  <c r="C55" i="2" s="1"/>
  <c r="C56" i="2" a="1"/>
  <c r="C56" i="2" s="1"/>
  <c r="C57" i="2" a="1"/>
  <c r="C57" i="2" s="1"/>
  <c r="C58" i="2" a="1"/>
  <c r="C58" i="2" s="1"/>
  <c r="C59" i="2" a="1"/>
  <c r="C59" i="2" s="1"/>
  <c r="E55" i="2" a="1"/>
  <c r="E55" i="2" s="1"/>
  <c r="E56" i="2" a="1"/>
  <c r="E56" i="2" s="1"/>
  <c r="E57" i="2" a="1"/>
  <c r="E57" i="2" s="1"/>
  <c r="E58" i="2" a="1"/>
  <c r="E58" i="2" s="1"/>
  <c r="E59" i="2" a="1"/>
  <c r="E59" i="2" s="1"/>
  <c r="D57" i="2" a="1"/>
  <c r="D57" i="2" s="1"/>
  <c r="D58" i="2" a="1"/>
  <c r="D58" i="2" s="1"/>
  <c r="D59" i="2" a="1"/>
  <c r="D59" i="2" s="1"/>
  <c r="E54" i="2" a="1"/>
  <c r="E54" i="2" s="1"/>
  <c r="C22" i="6" l="1"/>
  <c r="C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<sst xmlns="http://schemas.openxmlformats.org/spreadsheetml/2006/main" count="885" uniqueCount="133">
  <si>
    <t>Singapore University of Social Sciences</t>
  </si>
  <si>
    <t>Bus 100 Business Skills and Management</t>
  </si>
  <si>
    <t>Student Submission Information Below</t>
  </si>
  <si>
    <t>Student Name</t>
  </si>
  <si>
    <t>Li Chng Kiang</t>
  </si>
  <si>
    <t>PI Number</t>
  </si>
  <si>
    <t>A1512345, C1412345, AYYNNNNN format</t>
  </si>
  <si>
    <t>Seminar Group</t>
  </si>
  <si>
    <t>T01, T02, etc</t>
  </si>
  <si>
    <t>Assessment Name</t>
  </si>
  <si>
    <t>TMA</t>
  </si>
  <si>
    <t>Module Code</t>
  </si>
  <si>
    <t>Bus100</t>
  </si>
  <si>
    <t>Semester</t>
  </si>
  <si>
    <t>The above must be filled-in by the student.</t>
  </si>
  <si>
    <t>Submitted work without student information will not be graded.</t>
  </si>
  <si>
    <t>Note1: Answers to questions must be explicitly written in words. Numerical answers may not be left in hanging in the model</t>
  </si>
  <si>
    <t>Note2: The model is normally created at the top of each spreadsheet. Questions and answers are below the model.</t>
  </si>
  <si>
    <t>Note4: The above are all part of good "presentation". Marks are deducted for non-compliance.</t>
  </si>
  <si>
    <t>Q1</t>
  </si>
  <si>
    <t>Q2</t>
  </si>
  <si>
    <t>Note5: Be sure to take care of "presentation": formatting, alignment, logical layout, legend, titles, model documentation, etc</t>
  </si>
  <si>
    <t>Example Below</t>
  </si>
  <si>
    <t>Jan 2023, Jul 2023, Month YYYY format</t>
  </si>
  <si>
    <t>(All parts of Q1 should be on THIS WORKSHEET. Do NOT create other worksheets!)</t>
  </si>
  <si>
    <t>(All parts of Q2 should be on THIS WORKSHEET. Do NOT create other worksheets!)</t>
  </si>
  <si>
    <t>Score</t>
  </si>
  <si>
    <t>Note3: Before writing down your answer, be sure to write the question number and subpart above it.</t>
  </si>
  <si>
    <t>Note6: All work must be done DIRECTLY in the Excel cells. Screenshots from external sources will not be graded.</t>
  </si>
  <si>
    <t>Note7: Avoid use of textboxes indiscriminately. Type your written answers directly into Excel cells or merged cells.</t>
  </si>
  <si>
    <t>Note8: Arrange all parts of your work vertically in portrait layout.</t>
  </si>
  <si>
    <t>Note9: Model Documentation is required only for TMA. It is NOT required for CT01.</t>
  </si>
  <si>
    <t>Simulation day</t>
  </si>
  <si>
    <t>Actual date</t>
  </si>
  <si>
    <t>dept</t>
  </si>
  <si>
    <t>product</t>
  </si>
  <si>
    <t>unit_sold</t>
  </si>
  <si>
    <t>price</t>
  </si>
  <si>
    <t>COGS</t>
  </si>
  <si>
    <t>sales_amount</t>
  </si>
  <si>
    <t>RTL</t>
  </si>
  <si>
    <t>Apple Juice</t>
  </si>
  <si>
    <t>Orange Juice</t>
  </si>
  <si>
    <t>Melon Juice</t>
  </si>
  <si>
    <t>ECM</t>
  </si>
  <si>
    <t>B2B</t>
  </si>
  <si>
    <t>Q3</t>
  </si>
  <si>
    <t>Total word count (Q3a Max 300)</t>
  </si>
  <si>
    <t xml:space="preserve"> (Word count formula, please don't touch the formula here)</t>
  </si>
  <si>
    <t>3a</t>
  </si>
  <si>
    <t>Total word count (Q3b Max 300)</t>
  </si>
  <si>
    <t>3b</t>
  </si>
  <si>
    <t>type your answer here in proper essay format with paragraphs clearly separated.</t>
  </si>
  <si>
    <r>
      <rPr>
        <b/>
        <sz val="11"/>
        <color theme="1"/>
        <rFont val="Calibri"/>
        <family val="2"/>
        <scheme val="minor"/>
      </rPr>
      <t xml:space="preserve">List of References </t>
    </r>
    <r>
      <rPr>
        <sz val="11"/>
        <color theme="1"/>
        <rFont val="Calibri"/>
        <family val="2"/>
        <scheme val="minor"/>
      </rPr>
      <t xml:space="preserve">(type references cited in Q3a and Q3b below)
</t>
    </r>
  </si>
  <si>
    <t xml:space="preserve">Type in your answers to Q3a and Q3b here in essay format. Don't insert any new row or column, otherwise the word count formula won't work. </t>
  </si>
  <si>
    <t>For part 3a, you may create a new worksheet to show the table and respective graph if needed.</t>
  </si>
  <si>
    <t>Type your answer here in proper essay format with paragraph clearly separated.</t>
  </si>
  <si>
    <t>A company sells three products (A, B, C). Historical monthly sales data for the past 12 months</t>
  </si>
  <si>
    <t>has been provided. The company wants to forecast demand over the next 6 months, plan</t>
  </si>
  <si>
    <t>production, and analyse its finances. You may assume a linear relationship between sales and</t>
  </si>
  <si>
    <t>the number of months. The selling prices for A, B, and C are $20, $35, and $50, and their unit</t>
  </si>
  <si>
    <t>costs are $12, $20, and $30, respectively. There is a fixed overhead cost of $10,000 per month.</t>
  </si>
  <si>
    <t>Historical sales (12 months) for each product are shown in the table below.</t>
  </si>
  <si>
    <t>Month</t>
  </si>
  <si>
    <t>A</t>
  </si>
  <si>
    <t>B</t>
  </si>
  <si>
    <t>C</t>
  </si>
  <si>
    <t>Selling Price</t>
  </si>
  <si>
    <t>Unit cost</t>
  </si>
  <si>
    <t xml:space="preserve"> a. </t>
  </si>
  <si>
    <t>Using the past twelve months' historical demand, determine the next six months' demand</t>
  </si>
  <si>
    <t>for each product using the appropriate Excel function. Plot the appropriate graph to show</t>
  </si>
  <si>
    <t>the demand from month 1 to month 18</t>
  </si>
  <si>
    <t xml:space="preserve">Step 4: Find forecasted number of machines (eg, counter, staff, etc) for the next 10 years </t>
  </si>
  <si>
    <t xml:space="preserve">Step 5: Find additional resources needed: New year - previous year </t>
  </si>
  <si>
    <t xml:space="preserve">Step: Find the next 6 months' demand. </t>
  </si>
  <si>
    <t xml:space="preserve"> =TREND(C$42:C$53,$B$42:$B$53,$B54)</t>
  </si>
  <si>
    <t>Find future demand</t>
  </si>
  <si>
    <t>Construct a spreadsheet model to evaluate the company’s finances for the next six months.
You should use the forecasted demand from part (a) and create a table showing monthly
revenue, production cost, overhead cost, total cost (including production and overhead
costs), and profit. Use the model to determine total revenue, total cost, and profit
accumulated over the next six months</t>
  </si>
  <si>
    <t>b.</t>
  </si>
  <si>
    <t>Total Cost</t>
  </si>
  <si>
    <t>Revenue vs Cost Analysis</t>
  </si>
  <si>
    <t>Cost per item</t>
  </si>
  <si>
    <t>Fixed overhead cost</t>
  </si>
  <si>
    <t># of months</t>
  </si>
  <si>
    <t>Item A</t>
  </si>
  <si>
    <t>Item B</t>
  </si>
  <si>
    <t>Item C</t>
  </si>
  <si>
    <t>Selling price per item</t>
  </si>
  <si>
    <t>Profit ($)</t>
  </si>
  <si>
    <t>Step 1: Draw the diagram using data in month and sales data for each item to see the relationship)</t>
  </si>
  <si>
    <t>Total Revenue</t>
  </si>
  <si>
    <t>Demand for month 13:</t>
  </si>
  <si>
    <t>Demand for month 14:</t>
  </si>
  <si>
    <t>Demand for month 15:</t>
  </si>
  <si>
    <t>Demand for month 16:</t>
  </si>
  <si>
    <t>Demand for month 17:</t>
  </si>
  <si>
    <t>Demand for month 18:</t>
  </si>
  <si>
    <t>Decision model for profit analysis</t>
  </si>
  <si>
    <t>Total revenue ($)</t>
  </si>
  <si>
    <t>Total cost ($)</t>
  </si>
  <si>
    <t>Total Demand (6 months):</t>
  </si>
  <si>
    <t>c.</t>
  </si>
  <si>
    <t>Total Profit</t>
  </si>
  <si>
    <t>Items</t>
  </si>
  <si>
    <t xml:space="preserve">Input: </t>
  </si>
  <si>
    <t>Monthly Demand</t>
  </si>
  <si>
    <t xml:space="preserve">COGS </t>
  </si>
  <si>
    <t>intermediate output</t>
  </si>
  <si>
    <t>Total 6 months demand</t>
  </si>
  <si>
    <t>Revenue</t>
  </si>
  <si>
    <t>Cost</t>
  </si>
  <si>
    <t>Output</t>
  </si>
  <si>
    <t>Profit</t>
  </si>
  <si>
    <t xml:space="preserve">Total quantity sold per month for all items </t>
  </si>
  <si>
    <t>Revenue: Selling Price * Total qty sold per month for all items</t>
  </si>
  <si>
    <t xml:space="preserve">COGS: Total qty sold per month * cost price + fixed overhead cost. </t>
  </si>
  <si>
    <t>Profit = Revenue - Cost</t>
  </si>
  <si>
    <t>Total Demand:</t>
  </si>
  <si>
    <t>Sell Price</t>
  </si>
  <si>
    <t>Cost Price</t>
  </si>
  <si>
    <t xml:space="preserve">Sales Volume </t>
  </si>
  <si>
    <t xml:space="preserve">Total Variable Cost </t>
  </si>
  <si>
    <t>Fixed Costs</t>
  </si>
  <si>
    <t>Breakeven Analysis</t>
  </si>
  <si>
    <t>Demand</t>
  </si>
  <si>
    <t>Months</t>
  </si>
  <si>
    <t>fixed cost</t>
  </si>
  <si>
    <t>6th month demand to break even</t>
  </si>
  <si>
    <t>Determine the optimal sale volume for product A, for the 6th month from now, for the
company to break even; you may assume that the other parameters all remain the same. For
this part only, you may assume equal quantities across products. Explain how you get the
answers.t</t>
  </si>
  <si>
    <t>Assuming all sales volume is the same, using month 6 demand =  249</t>
  </si>
  <si>
    <t xml:space="preserve">To breakeven, profit = 0. </t>
  </si>
  <si>
    <t>(Assume all = 249)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</si>
</sst>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b/>
      <sz val="11"/>
      <color theme="1"/>
      <name val="Calibri"/>
      <family val="2"/>
      <scheme val="minor"/>
    </font>
    <font>
      <b/>
      <sz val="11"/>
      <color rgb="FFFF0000"/>
      <name val="Calibri"/>
      <family val="2"/>
      <scheme val="minor"/>
    </font>
    <font>
      <i/>
      <sz val="11"/>
      <color theme="1"/>
      <name val="Calibri"/>
      <family val="2"/>
      <scheme val="minor"/>
    </font>
    <font>
      <sz val="11"/>
      <color theme="1"/>
      <name val="Calibri"/>
      <family val="2"/>
      <scheme val="minor"/>
    </font>
    <font>
      <sz val="11"/>
      <color rgb="FF000000"/>
      <name val="Calibri"/>
      <family val="2"/>
      <scheme val="minor"/>
    </font>
    <font>
      <sz val="11"/>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4" fontId="4" fillId="0" borderId="0" applyFont="0" applyFill="0" applyBorder="0" applyAlignment="0" applyProtection="0"/>
  </cellStyleXfs>
  <cellXfs count="49">
    <xf numFmtId="0" fontId="0" fillId="0" borderId="0" xfId="0"/>
    <xf numFmtId="0" fontId="1" fillId="0" borderId="0" xfId="0" applyFont="1"/>
    <xf numFmtId="0" fontId="2" fillId="0" borderId="0" xfId="0" applyFont="1"/>
    <xf numFmtId="0" fontId="1" fillId="0" borderId="1" xfId="0" applyFont="1" applyBorder="1"/>
    <xf numFmtId="0" fontId="1" fillId="2" borderId="1" xfId="0" applyFont="1" applyFill="1" applyBorder="1"/>
    <xf numFmtId="0" fontId="1" fillId="0" borderId="0" xfId="0" applyFont="1" applyAlignment="1">
      <alignment horizontal="center"/>
    </xf>
    <xf numFmtId="0" fontId="3" fillId="0" borderId="0" xfId="0" applyFont="1"/>
    <xf numFmtId="17" fontId="1" fillId="0" borderId="1" xfId="0" quotePrefix="1" applyNumberFormat="1" applyFont="1" applyBorder="1" applyAlignment="1">
      <alignment horizontal="left"/>
    </xf>
    <xf numFmtId="14" fontId="0" fillId="0" borderId="0" xfId="0" applyNumberFormat="1"/>
    <xf numFmtId="0" fontId="0" fillId="0" borderId="0" xfId="0" applyAlignment="1">
      <alignment vertical="top"/>
    </xf>
    <xf numFmtId="0" fontId="2"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0" fontId="2" fillId="3" borderId="2" xfId="0" applyFont="1" applyFill="1" applyBorder="1" applyAlignment="1">
      <alignment horizontal="center" vertical="center"/>
    </xf>
    <xf numFmtId="0" fontId="0" fillId="0" borderId="0" xfId="0" applyAlignment="1">
      <alignment wrapText="1"/>
    </xf>
    <xf numFmtId="0" fontId="0" fillId="4" borderId="0" xfId="0" applyFill="1"/>
    <xf numFmtId="0" fontId="0" fillId="0" borderId="1" xfId="0" applyBorder="1" applyAlignment="1">
      <alignment horizontal="center"/>
    </xf>
    <xf numFmtId="0" fontId="0" fillId="0" borderId="1" xfId="0" applyBorder="1"/>
    <xf numFmtId="1" fontId="0" fillId="5" borderId="1" xfId="0" applyNumberFormat="1" applyFill="1" applyBorder="1" applyAlignment="1">
      <alignment horizontal="center"/>
    </xf>
    <xf numFmtId="0" fontId="0" fillId="6" borderId="1" xfId="0" applyFill="1" applyBorder="1" applyAlignment="1">
      <alignment horizontal="center"/>
    </xf>
    <xf numFmtId="0" fontId="0" fillId="0" borderId="0" xfId="0" applyAlignment="1">
      <alignment horizontal="center" vertical="center"/>
    </xf>
    <xf numFmtId="0" fontId="0" fillId="0" borderId="5" xfId="0" applyBorder="1"/>
    <xf numFmtId="44" fontId="0" fillId="0" borderId="5" xfId="1" applyFont="1" applyBorder="1"/>
    <xf numFmtId="44" fontId="0" fillId="0" borderId="0" xfId="1" applyFont="1" applyBorder="1"/>
    <xf numFmtId="1" fontId="0" fillId="0" borderId="0" xfId="0" applyNumberFormat="1"/>
    <xf numFmtId="1" fontId="0" fillId="0" borderId="0" xfId="0" applyNumberFormat="1" applyAlignment="1">
      <alignment horizontal="center"/>
    </xf>
    <xf numFmtId="0" fontId="0" fillId="0" borderId="0" xfId="0" applyAlignment="1">
      <alignment horizontal="center"/>
    </xf>
    <xf numFmtId="1" fontId="0" fillId="0" borderId="0" xfId="0" applyNumberFormat="1" applyAlignment="1">
      <alignment horizontal="right"/>
    </xf>
    <xf numFmtId="0" fontId="0" fillId="0" borderId="0" xfId="0" applyAlignment="1">
      <alignment horizontal="right"/>
    </xf>
    <xf numFmtId="0" fontId="0" fillId="0" borderId="6" xfId="0" applyBorder="1"/>
    <xf numFmtId="1" fontId="0" fillId="0" borderId="6" xfId="0" applyNumberFormat="1" applyBorder="1" applyAlignment="1">
      <alignment horizontal="right"/>
    </xf>
    <xf numFmtId="0" fontId="5" fillId="0" borderId="0" xfId="0" applyFont="1"/>
    <xf numFmtId="44" fontId="0" fillId="0" borderId="0" xfId="0" applyNumberFormat="1"/>
    <xf numFmtId="44" fontId="6" fillId="0" borderId="0" xfId="0" applyNumberFormat="1" applyFont="1"/>
    <xf numFmtId="1" fontId="6" fillId="0" borderId="5" xfId="0" applyNumberFormat="1" applyFont="1" applyBorder="1"/>
    <xf numFmtId="44" fontId="0" fillId="5" borderId="0" xfId="1" applyFont="1" applyFill="1" applyBorder="1"/>
    <xf numFmtId="0" fontId="0" fillId="0" borderId="6" xfId="0" applyBorder="1" applyAlignment="1">
      <alignment horizontal="right"/>
    </xf>
    <xf numFmtId="44" fontId="0" fillId="7" borderId="0" xfId="1" applyFont="1" applyFill="1" applyBorder="1"/>
    <xf numFmtId="44" fontId="0" fillId="7" borderId="0" xfId="0" applyNumberFormat="1" applyFill="1"/>
    <xf numFmtId="0" fontId="0" fillId="0" borderId="0" xfId="0" applyAlignment="1">
      <alignment horizontal="left" vertical="top" wrapText="1"/>
    </xf>
    <xf numFmtId="44" fontId="0" fillId="0" borderId="0" xfId="1" applyFont="1" applyFill="1" applyBorder="1"/>
    <xf numFmtId="0" fontId="0" fillId="0" borderId="6" xfId="0" applyBorder="1" applyAlignment="1">
      <alignment horizontal="center"/>
    </xf>
    <xf numFmtId="0" fontId="0" fillId="0" borderId="0" xfId="0"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3" fillId="0" borderId="0" xfId="0" applyFont="1" applyAlignment="1">
      <alignment horizontal="left" vertical="top" wrapText="1"/>
    </xf>
    <xf numFmtId="44" fontId="0" fillId="0" borderId="0" xfId="1" applyFont="1"/>
    <xf numFmtId="3" fontId="5" fillId="0" borderId="0" xfId="0" applyNumberFormat="1" applyFont="1"/>
    <xf numFmtId="1" fontId="5" fillId="5" borderId="0" xfId="0" applyNumberFormat="1" applyFont="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Forecasted</a:t>
            </a:r>
            <a:r>
              <a:rPr lang="en-GB" baseline="0"/>
              <a:t> 18 months demand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scatterChart>
        <c:scatterStyle val="smoothMarker"/>
        <c:varyColors val="0"/>
        <c:ser>
          <c:idx val="0"/>
          <c:order val="0"/>
          <c:tx>
            <c:strRef>
              <c:f>'Q1'!$C$41</c:f>
              <c:strCache>
                <c:ptCount val="1"/>
                <c:pt idx="0">
                  <c:v>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movingAvg"/>
            <c:period val="2"/>
            <c:dispRSqr val="1"/>
            <c:dispEq val="0"/>
            <c:trendlineLbl>
              <c:layout>
                <c:manualLayout>
                  <c:x val="-8.8582677165354329E-4"/>
                  <c:y val="-2.2112131816856225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'Q1'!$B$42:$B$59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xVal>
          <c:yVal>
            <c:numRef>
              <c:f>'Q1'!$C$42:$C$59</c:f>
              <c:numCache>
                <c:formatCode>General</c:formatCode>
                <c:ptCount val="18"/>
                <c:pt idx="0">
                  <c:v>120</c:v>
                </c:pt>
                <c:pt idx="1">
                  <c:v>150</c:v>
                </c:pt>
                <c:pt idx="2">
                  <c:v>140</c:v>
                </c:pt>
                <c:pt idx="3">
                  <c:v>155</c:v>
                </c:pt>
                <c:pt idx="4">
                  <c:v>160</c:v>
                </c:pt>
                <c:pt idx="5">
                  <c:v>180</c:v>
                </c:pt>
                <c:pt idx="6">
                  <c:v>160</c:v>
                </c:pt>
                <c:pt idx="7">
                  <c:v>190</c:v>
                </c:pt>
                <c:pt idx="8">
                  <c:v>185</c:v>
                </c:pt>
                <c:pt idx="9">
                  <c:v>170</c:v>
                </c:pt>
                <c:pt idx="10">
                  <c:v>200</c:v>
                </c:pt>
                <c:pt idx="11">
                  <c:v>220</c:v>
                </c:pt>
                <c:pt idx="12" formatCode="0">
                  <c:v>214.16666666666663</c:v>
                </c:pt>
                <c:pt idx="13" formatCode="0">
                  <c:v>221.08974358974359</c:v>
                </c:pt>
                <c:pt idx="14" formatCode="0">
                  <c:v>228.0128205128205</c:v>
                </c:pt>
                <c:pt idx="15" formatCode="0">
                  <c:v>234.9358974358974</c:v>
                </c:pt>
                <c:pt idx="16" formatCode="0">
                  <c:v>241.85897435897434</c:v>
                </c:pt>
                <c:pt idx="17" formatCode="0">
                  <c:v>248.78205128205127</c:v>
                </c:pt>
              </c:numCache>
            </c:numRef>
          </c:yVal>
          <c:smooth val="1"/>
          <c:extLst>
            <c:ext xmlns:c16="http://schemas.microsoft.com/office/drawing/2014/chart" uri="{C3380CC4-5D6E-409C-BE32-E72D297353CC}">
              <c16:uniqueId val="{00000000-6D96-EE47-8DDA-796FC47B308A}"/>
            </c:ext>
          </c:extLst>
        </c:ser>
        <c:ser>
          <c:idx val="1"/>
          <c:order val="1"/>
          <c:tx>
            <c:strRef>
              <c:f>'Q1'!$D$41</c:f>
              <c:strCache>
                <c:ptCount val="1"/>
                <c:pt idx="0">
                  <c:v>B</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'Q1'!$B$42:$B$59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xVal>
          <c:yVal>
            <c:numRef>
              <c:f>'Q1'!$D$42:$D$59</c:f>
              <c:numCache>
                <c:formatCode>General</c:formatCode>
                <c:ptCount val="18"/>
                <c:pt idx="0">
                  <c:v>100</c:v>
                </c:pt>
                <c:pt idx="1">
                  <c:v>120</c:v>
                </c:pt>
                <c:pt idx="2">
                  <c:v>110</c:v>
                </c:pt>
                <c:pt idx="3">
                  <c:v>125</c:v>
                </c:pt>
                <c:pt idx="4">
                  <c:v>130</c:v>
                </c:pt>
                <c:pt idx="5">
                  <c:v>150</c:v>
                </c:pt>
                <c:pt idx="6">
                  <c:v>140</c:v>
                </c:pt>
                <c:pt idx="7">
                  <c:v>155</c:v>
                </c:pt>
                <c:pt idx="8">
                  <c:v>160</c:v>
                </c:pt>
                <c:pt idx="9">
                  <c:v>165</c:v>
                </c:pt>
                <c:pt idx="10">
                  <c:v>170</c:v>
                </c:pt>
                <c:pt idx="11">
                  <c:v>190</c:v>
                </c:pt>
                <c:pt idx="12" formatCode="0">
                  <c:v>189.84848484848484</c:v>
                </c:pt>
                <c:pt idx="13" formatCode="0">
                  <c:v>197.06876456876455</c:v>
                </c:pt>
                <c:pt idx="14" formatCode="0">
                  <c:v>204.28904428904428</c:v>
                </c:pt>
                <c:pt idx="15" formatCode="0">
                  <c:v>211.50932400932402</c:v>
                </c:pt>
                <c:pt idx="16" formatCode="0">
                  <c:v>218.72960372960372</c:v>
                </c:pt>
                <c:pt idx="17" formatCode="0">
                  <c:v>225.94988344988346</c:v>
                </c:pt>
              </c:numCache>
            </c:numRef>
          </c:yVal>
          <c:smooth val="1"/>
          <c:extLst>
            <c:ext xmlns:c16="http://schemas.microsoft.com/office/drawing/2014/chart" uri="{C3380CC4-5D6E-409C-BE32-E72D297353CC}">
              <c16:uniqueId val="{00000001-6D96-EE47-8DDA-796FC47B308A}"/>
            </c:ext>
          </c:extLst>
        </c:ser>
        <c:ser>
          <c:idx val="2"/>
          <c:order val="2"/>
          <c:tx>
            <c:strRef>
              <c:f>'Q1'!$E$41</c:f>
              <c:strCache>
                <c:ptCount val="1"/>
                <c:pt idx="0">
                  <c:v>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'Q1'!$B$42:$B$59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xVal>
          <c:yVal>
            <c:numRef>
              <c:f>'Q1'!$E$42:$E$59</c:f>
              <c:numCache>
                <c:formatCode>General</c:formatCode>
                <c:ptCount val="18"/>
                <c:pt idx="0">
                  <c:v>80</c:v>
                </c:pt>
                <c:pt idx="1">
                  <c:v>75</c:v>
                </c:pt>
                <c:pt idx="2">
                  <c:v>85</c:v>
                </c:pt>
                <c:pt idx="3">
                  <c:v>90</c:v>
                </c:pt>
                <c:pt idx="4">
                  <c:v>95</c:v>
                </c:pt>
                <c:pt idx="5">
                  <c:v>100</c:v>
                </c:pt>
                <c:pt idx="6">
                  <c:v>105</c:v>
                </c:pt>
                <c:pt idx="7">
                  <c:v>110</c:v>
                </c:pt>
                <c:pt idx="8">
                  <c:v>115</c:v>
                </c:pt>
                <c:pt idx="9">
                  <c:v>120</c:v>
                </c:pt>
                <c:pt idx="10">
                  <c:v>130</c:v>
                </c:pt>
                <c:pt idx="11">
                  <c:v>150</c:v>
                </c:pt>
                <c:pt idx="12" formatCode="0">
                  <c:v>142.87878787878788</c:v>
                </c:pt>
                <c:pt idx="13" formatCode="0">
                  <c:v>148.77039627039625</c:v>
                </c:pt>
                <c:pt idx="14" formatCode="0">
                  <c:v>154.66200466200465</c:v>
                </c:pt>
                <c:pt idx="15" formatCode="0">
                  <c:v>160.55361305361305</c:v>
                </c:pt>
                <c:pt idx="16" formatCode="0">
                  <c:v>166.44522144522142</c:v>
                </c:pt>
                <c:pt idx="17" formatCode="0">
                  <c:v>172.33682983682982</c:v>
                </c:pt>
              </c:numCache>
            </c:numRef>
          </c:yVal>
          <c:smooth val="1"/>
          <c:extLst>
            <c:ext xmlns:c16="http://schemas.microsoft.com/office/drawing/2014/chart" uri="{C3380CC4-5D6E-409C-BE32-E72D297353CC}">
              <c16:uniqueId val="{00000002-6D96-EE47-8DDA-796FC47B308A}"/>
            </c:ext>
          </c:extLst>
        </c:ser>
        <c:dLbls>
          <c:showLegendKey val="0"/>
          <c:showVal val="0"/>
          <c:showCatName val="0"/>
          <c:showSerName val="0"/>
          <c:showPercent val="0"/>
          <c:showBubbleSize val="0"/>
        </c:dLbls>
        <c:axId val="1495776495"/>
        <c:axId val="1510347247"/>
      </c:scatterChart>
      <c:valAx>
        <c:axId val="14957764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0347247"/>
        <c:crosses val="autoZero"/>
        <c:crossBetween val="midCat"/>
      </c:valAx>
      <c:valAx>
        <c:axId val="15103472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776495"/>
        <c:crosses val="autoZero"/>
        <c:crossBetween val="midCat"/>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Past 12 months productivity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'Q1'!$C$41</c:f>
              <c:strCache>
                <c:ptCount val="1"/>
                <c:pt idx="0">
                  <c:v>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'Q1'!$B$42:$B$53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'Q1'!$C$42:$C$53</c:f>
              <c:numCache>
                <c:formatCode>General</c:formatCode>
                <c:ptCount val="12"/>
                <c:pt idx="0">
                  <c:v>120</c:v>
                </c:pt>
                <c:pt idx="1">
                  <c:v>150</c:v>
                </c:pt>
                <c:pt idx="2">
                  <c:v>140</c:v>
                </c:pt>
                <c:pt idx="3">
                  <c:v>155</c:v>
                </c:pt>
                <c:pt idx="4">
                  <c:v>160</c:v>
                </c:pt>
                <c:pt idx="5">
                  <c:v>180</c:v>
                </c:pt>
                <c:pt idx="6">
                  <c:v>160</c:v>
                </c:pt>
                <c:pt idx="7">
                  <c:v>190</c:v>
                </c:pt>
                <c:pt idx="8">
                  <c:v>185</c:v>
                </c:pt>
                <c:pt idx="9">
                  <c:v>170</c:v>
                </c:pt>
                <c:pt idx="10">
                  <c:v>200</c:v>
                </c:pt>
                <c:pt idx="11">
                  <c:v>220</c:v>
                </c:pt>
              </c:numCache>
            </c:numRef>
          </c:yVal>
          <c:smooth val="0"/>
          <c:extLst>
            <c:ext xmlns:c16="http://schemas.microsoft.com/office/drawing/2014/chart" uri="{C3380CC4-5D6E-409C-BE32-E72D297353CC}">
              <c16:uniqueId val="{00000000-A1FD-6B42-BA6C-CF76417D7811}"/>
            </c:ext>
          </c:extLst>
        </c:ser>
        <c:ser>
          <c:idx val="1"/>
          <c:order val="1"/>
          <c:tx>
            <c:strRef>
              <c:f>'Q1'!$D$41</c:f>
              <c:strCache>
                <c:ptCount val="1"/>
                <c:pt idx="0">
                  <c:v>B</c:v>
                </c:pt>
              </c:strCache>
            </c:strRef>
          </c:tx>
          <c:spPr>
            <a:ln w="19050" cap="rnd">
              <a:solidFill>
                <a:schemeClr val="accent1"/>
              </a:solidFill>
              <a:round/>
            </a:ln>
            <a:effectLst/>
          </c:spPr>
          <c:marker>
            <c:symbol val="circle"/>
            <c:size val="5"/>
            <c:spPr>
              <a:solidFill>
                <a:schemeClr val="accent2"/>
              </a:solidFill>
              <a:ln w="9525">
                <a:solidFill>
                  <a:schemeClr val="accent2"/>
                </a:solidFill>
              </a:ln>
              <a:effectLst/>
            </c:spPr>
          </c:marker>
          <c:xVal>
            <c:numRef>
              <c:f>'Q1'!$B$42:$B$53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'Q1'!$D$42:$D$53</c:f>
              <c:numCache>
                <c:formatCode>General</c:formatCode>
                <c:ptCount val="12"/>
                <c:pt idx="0">
                  <c:v>100</c:v>
                </c:pt>
                <c:pt idx="1">
                  <c:v>120</c:v>
                </c:pt>
                <c:pt idx="2">
                  <c:v>110</c:v>
                </c:pt>
                <c:pt idx="3">
                  <c:v>125</c:v>
                </c:pt>
                <c:pt idx="4">
                  <c:v>130</c:v>
                </c:pt>
                <c:pt idx="5">
                  <c:v>150</c:v>
                </c:pt>
                <c:pt idx="6">
                  <c:v>140</c:v>
                </c:pt>
                <c:pt idx="7">
                  <c:v>155</c:v>
                </c:pt>
                <c:pt idx="8">
                  <c:v>160</c:v>
                </c:pt>
                <c:pt idx="9">
                  <c:v>165</c:v>
                </c:pt>
                <c:pt idx="10">
                  <c:v>170</c:v>
                </c:pt>
                <c:pt idx="11">
                  <c:v>190</c:v>
                </c:pt>
              </c:numCache>
            </c:numRef>
          </c:yVal>
          <c:smooth val="0"/>
          <c:extLst>
            <c:ext xmlns:c16="http://schemas.microsoft.com/office/drawing/2014/chart" uri="{C3380CC4-5D6E-409C-BE32-E72D297353CC}">
              <c16:uniqueId val="{00000001-A1FD-6B42-BA6C-CF76417D7811}"/>
            </c:ext>
          </c:extLst>
        </c:ser>
        <c:ser>
          <c:idx val="2"/>
          <c:order val="2"/>
          <c:tx>
            <c:strRef>
              <c:f>'Q1'!$E$41</c:f>
              <c:strCache>
                <c:ptCount val="1"/>
                <c:pt idx="0">
                  <c:v>C</c:v>
                </c:pt>
              </c:strCache>
            </c:strRef>
          </c:tx>
          <c:spPr>
            <a:ln w="19050" cap="rnd">
              <a:solidFill>
                <a:schemeClr val="accent1"/>
              </a:solidFill>
              <a:round/>
            </a:ln>
            <a:effectLst/>
          </c:spPr>
          <c:marker>
            <c:symbol val="circle"/>
            <c:size val="5"/>
            <c:spPr>
              <a:solidFill>
                <a:schemeClr val="accent3"/>
              </a:solidFill>
              <a:ln w="9525">
                <a:solidFill>
                  <a:schemeClr val="accent3"/>
                </a:solidFill>
              </a:ln>
              <a:effectLst/>
            </c:spPr>
          </c:marker>
          <c:xVal>
            <c:numRef>
              <c:f>'Q1'!$B$42:$B$53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'Q1'!$E$42:$E$53</c:f>
              <c:numCache>
                <c:formatCode>General</c:formatCode>
                <c:ptCount val="12"/>
                <c:pt idx="0">
                  <c:v>80</c:v>
                </c:pt>
                <c:pt idx="1">
                  <c:v>75</c:v>
                </c:pt>
                <c:pt idx="2">
                  <c:v>85</c:v>
                </c:pt>
                <c:pt idx="3">
                  <c:v>90</c:v>
                </c:pt>
                <c:pt idx="4">
                  <c:v>95</c:v>
                </c:pt>
                <c:pt idx="5">
                  <c:v>100</c:v>
                </c:pt>
                <c:pt idx="6">
                  <c:v>105</c:v>
                </c:pt>
                <c:pt idx="7">
                  <c:v>110</c:v>
                </c:pt>
                <c:pt idx="8">
                  <c:v>115</c:v>
                </c:pt>
                <c:pt idx="9">
                  <c:v>120</c:v>
                </c:pt>
                <c:pt idx="10">
                  <c:v>130</c:v>
                </c:pt>
                <c:pt idx="11">
                  <c:v>150</c:v>
                </c:pt>
              </c:numCache>
            </c:numRef>
          </c:yVal>
          <c:smooth val="0"/>
          <c:extLst>
            <c:ext xmlns:c16="http://schemas.microsoft.com/office/drawing/2014/chart" uri="{C3380CC4-5D6E-409C-BE32-E72D297353CC}">
              <c16:uniqueId val="{00000002-A1FD-6B42-BA6C-CF76417D7811}"/>
            </c:ext>
          </c:extLst>
        </c:ser>
        <c:dLbls>
          <c:showLegendKey val="0"/>
          <c:showVal val="0"/>
          <c:showCatName val="0"/>
          <c:showSerName val="0"/>
          <c:showPercent val="0"/>
          <c:showBubbleSize val="0"/>
        </c:dLbls>
        <c:axId val="1430255520"/>
        <c:axId val="479367792"/>
      </c:scatterChart>
      <c:valAx>
        <c:axId val="1430255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367792"/>
        <c:crosses val="autoZero"/>
        <c:crossBetween val="midCat"/>
      </c:valAx>
      <c:valAx>
        <c:axId val="479367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02555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46566</xdr:colOff>
      <xdr:row>55</xdr:row>
      <xdr:rowOff>152401</xdr:rowOff>
    </xdr:from>
    <xdr:to>
      <xdr:col>10</xdr:col>
      <xdr:colOff>554566</xdr:colOff>
      <xdr:row>69</xdr:row>
      <xdr:rowOff>169334</xdr:rowOff>
    </xdr:to>
    <xdr:graphicFrame macro="">
      <xdr:nvGraphicFramePr>
        <xdr:cNvPr id="3" name="Chart 2">
          <a:extLst>
            <a:ext uri="{FF2B5EF4-FFF2-40B4-BE49-F238E27FC236}">
              <a16:creationId xmlns:a16="http://schemas.microsoft.com/office/drawing/2014/main" id="{0EC45112-0F61-98AC-CEF7-E6E484BCD4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60960</xdr:colOff>
      <xdr:row>55</xdr:row>
      <xdr:rowOff>106680</xdr:rowOff>
    </xdr:from>
    <xdr:to>
      <xdr:col>17</xdr:col>
      <xdr:colOff>609600</xdr:colOff>
      <xdr:row>69</xdr:row>
      <xdr:rowOff>147320</xdr:rowOff>
    </xdr:to>
    <xdr:graphicFrame macro="">
      <xdr:nvGraphicFramePr>
        <xdr:cNvPr id="2" name="Chart 1">
          <a:extLst>
            <a:ext uri="{FF2B5EF4-FFF2-40B4-BE49-F238E27FC236}">
              <a16:creationId xmlns:a16="http://schemas.microsoft.com/office/drawing/2014/main" id="{6AFB7B37-EB8A-6BC4-5FC1-50F4241072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16"/>
  <sheetViews>
    <sheetView showGridLines="0" workbookViewId="0">
      <selection activeCell="C25" sqref="C25"/>
    </sheetView>
  </sheetViews>
  <sheetFormatPr baseColWidth="10" defaultColWidth="8.83203125" defaultRowHeight="15" x14ac:dyDescent="0.2"/>
  <cols>
    <col min="2" max="2" width="16.1640625" bestFit="1" customWidth="1"/>
    <col min="3" max="3" width="55.83203125" bestFit="1" customWidth="1"/>
  </cols>
  <sheetData>
    <row r="3" spans="2:5" x14ac:dyDescent="0.2">
      <c r="C3" s="1" t="s">
        <v>0</v>
      </c>
    </row>
    <row r="4" spans="2:5" x14ac:dyDescent="0.2">
      <c r="C4" s="1" t="s">
        <v>1</v>
      </c>
    </row>
    <row r="6" spans="2:5" x14ac:dyDescent="0.2">
      <c r="C6" s="1" t="s">
        <v>2</v>
      </c>
      <c r="E6" s="1" t="s">
        <v>22</v>
      </c>
    </row>
    <row r="7" spans="2:5" x14ac:dyDescent="0.2">
      <c r="B7" s="1" t="s">
        <v>3</v>
      </c>
      <c r="C7" s="4"/>
      <c r="E7" t="s">
        <v>4</v>
      </c>
    </row>
    <row r="8" spans="2:5" x14ac:dyDescent="0.2">
      <c r="B8" s="1" t="s">
        <v>5</v>
      </c>
      <c r="C8" s="4"/>
      <c r="E8" t="s">
        <v>6</v>
      </c>
    </row>
    <row r="9" spans="2:5" x14ac:dyDescent="0.2">
      <c r="B9" s="1" t="s">
        <v>7</v>
      </c>
      <c r="C9" s="4"/>
      <c r="E9" t="s">
        <v>8</v>
      </c>
    </row>
    <row r="10" spans="2:5" x14ac:dyDescent="0.2">
      <c r="B10" s="1" t="s">
        <v>9</v>
      </c>
      <c r="C10" s="3" t="s">
        <v>10</v>
      </c>
      <c r="E10" t="s">
        <v>10</v>
      </c>
    </row>
    <row r="11" spans="2:5" x14ac:dyDescent="0.2">
      <c r="B11" s="1" t="s">
        <v>11</v>
      </c>
      <c r="C11" s="3" t="s">
        <v>12</v>
      </c>
      <c r="E11" t="s">
        <v>12</v>
      </c>
    </row>
    <row r="12" spans="2:5" x14ac:dyDescent="0.2">
      <c r="B12" s="1" t="s">
        <v>13</v>
      </c>
      <c r="C12" s="7">
        <v>46229</v>
      </c>
      <c r="E12" t="s">
        <v>23</v>
      </c>
    </row>
    <row r="15" spans="2:5" x14ac:dyDescent="0.2">
      <c r="C15" s="2" t="s">
        <v>14</v>
      </c>
    </row>
    <row r="16" spans="2:5" x14ac:dyDescent="0.2">
      <c r="C16" s="2"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6"/>
  <sheetViews>
    <sheetView tabSelected="1" topLeftCell="A99" zoomScale="110" workbookViewId="0">
      <selection activeCell="B123" sqref="B123"/>
    </sheetView>
  </sheetViews>
  <sheetFormatPr baseColWidth="10" defaultColWidth="8.83203125" defaultRowHeight="15" x14ac:dyDescent="0.2"/>
  <cols>
    <col min="2" max="2" width="28" customWidth="1"/>
    <col min="3" max="3" width="19.1640625" customWidth="1"/>
    <col min="4" max="4" width="14.83203125" customWidth="1"/>
    <col min="5" max="5" width="14.1640625" customWidth="1"/>
    <col min="6" max="6" width="11.5" customWidth="1"/>
    <col min="7" max="7" width="10.1640625" bestFit="1" customWidth="1"/>
    <col min="8" max="8" width="12.33203125" customWidth="1"/>
    <col min="9" max="10" width="11.1640625" bestFit="1" customWidth="1"/>
    <col min="11" max="11" width="11.83203125" bestFit="1" customWidth="1"/>
    <col min="12" max="12" width="11.1640625" bestFit="1" customWidth="1"/>
    <col min="13" max="13" width="10.6640625" customWidth="1"/>
    <col min="14" max="14" width="11.6640625" customWidth="1"/>
    <col min="15" max="16" width="10.1640625" bestFit="1" customWidth="1"/>
  </cols>
  <sheetData>
    <row r="1" spans="1:8" x14ac:dyDescent="0.2">
      <c r="A1" s="5" t="s">
        <v>19</v>
      </c>
    </row>
    <row r="2" spans="1:8" x14ac:dyDescent="0.2">
      <c r="B2" s="6" t="s">
        <v>16</v>
      </c>
    </row>
    <row r="3" spans="1:8" x14ac:dyDescent="0.2">
      <c r="B3" s="6" t="s">
        <v>17</v>
      </c>
    </row>
    <row r="4" spans="1:8" x14ac:dyDescent="0.2">
      <c r="B4" s="6" t="s">
        <v>27</v>
      </c>
    </row>
    <row r="5" spans="1:8" x14ac:dyDescent="0.2">
      <c r="B5" s="6" t="s">
        <v>18</v>
      </c>
    </row>
    <row r="6" spans="1:8" x14ac:dyDescent="0.2">
      <c r="B6" s="6" t="s">
        <v>21</v>
      </c>
    </row>
    <row r="7" spans="1:8" x14ac:dyDescent="0.2">
      <c r="B7" s="6" t="s">
        <v>28</v>
      </c>
    </row>
    <row r="8" spans="1:8" x14ac:dyDescent="0.2">
      <c r="B8" s="6" t="s">
        <v>29</v>
      </c>
    </row>
    <row r="9" spans="1:8" x14ac:dyDescent="0.2">
      <c r="B9" s="6" t="s">
        <v>30</v>
      </c>
    </row>
    <row r="10" spans="1:8" x14ac:dyDescent="0.2">
      <c r="B10" s="6" t="s">
        <v>31</v>
      </c>
    </row>
    <row r="12" spans="1:8" x14ac:dyDescent="0.2">
      <c r="B12" s="2" t="s">
        <v>24</v>
      </c>
    </row>
    <row r="15" spans="1:8" x14ac:dyDescent="0.2">
      <c r="B15" s="15" t="s">
        <v>57</v>
      </c>
      <c r="C15" s="15"/>
      <c r="D15" s="15"/>
      <c r="E15" s="15"/>
      <c r="F15" s="15"/>
      <c r="G15" s="15"/>
      <c r="H15" s="15"/>
    </row>
    <row r="16" spans="1:8" x14ac:dyDescent="0.2">
      <c r="B16" s="15" t="s">
        <v>58</v>
      </c>
      <c r="C16" s="15"/>
      <c r="D16" s="15"/>
      <c r="E16" s="15"/>
      <c r="F16" s="15"/>
      <c r="G16" s="15"/>
      <c r="H16" s="15"/>
    </row>
    <row r="17" spans="2:12" x14ac:dyDescent="0.2">
      <c r="B17" s="15" t="s">
        <v>59</v>
      </c>
      <c r="C17" s="15"/>
      <c r="D17" s="15"/>
      <c r="E17" s="15"/>
      <c r="F17" s="15"/>
      <c r="G17" s="15"/>
      <c r="H17" s="15"/>
    </row>
    <row r="18" spans="2:12" x14ac:dyDescent="0.2">
      <c r="B18" s="15" t="s">
        <v>60</v>
      </c>
      <c r="C18" s="15"/>
      <c r="D18" s="15"/>
      <c r="E18" s="15"/>
      <c r="F18" s="15"/>
      <c r="G18" s="15"/>
      <c r="H18" s="15"/>
    </row>
    <row r="19" spans="2:12" x14ac:dyDescent="0.2">
      <c r="B19" s="15" t="s">
        <v>61</v>
      </c>
      <c r="C19" s="15"/>
      <c r="D19" s="15"/>
      <c r="E19" s="15"/>
      <c r="F19" s="15"/>
      <c r="G19" s="15"/>
      <c r="H19" s="15"/>
    </row>
    <row r="20" spans="2:12" x14ac:dyDescent="0.2">
      <c r="B20" s="15" t="s">
        <v>62</v>
      </c>
      <c r="C20" s="15"/>
      <c r="D20" s="15"/>
      <c r="E20" s="15"/>
      <c r="F20" s="15"/>
      <c r="G20" s="15"/>
      <c r="H20" s="15"/>
    </row>
    <row r="22" spans="2:12" x14ac:dyDescent="0.2">
      <c r="B22" s="16" t="s">
        <v>63</v>
      </c>
      <c r="C22" s="16" t="s">
        <v>64</v>
      </c>
      <c r="D22" s="16" t="s">
        <v>65</v>
      </c>
      <c r="E22" s="16" t="s">
        <v>66</v>
      </c>
    </row>
    <row r="23" spans="2:12" x14ac:dyDescent="0.2">
      <c r="B23" s="16">
        <v>1</v>
      </c>
      <c r="C23" s="16">
        <v>120</v>
      </c>
      <c r="D23" s="16">
        <v>100</v>
      </c>
      <c r="E23" s="16">
        <v>80</v>
      </c>
      <c r="J23" s="26"/>
      <c r="K23" s="26"/>
      <c r="L23" s="26"/>
    </row>
    <row r="24" spans="2:12" x14ac:dyDescent="0.2">
      <c r="B24" s="16">
        <v>2</v>
      </c>
      <c r="C24" s="16">
        <v>150</v>
      </c>
      <c r="D24" s="16">
        <v>120</v>
      </c>
      <c r="E24" s="16">
        <v>75</v>
      </c>
      <c r="F24" s="43" t="s">
        <v>67</v>
      </c>
      <c r="G24" s="44"/>
      <c r="J24" s="26"/>
      <c r="K24" s="26"/>
      <c r="L24" s="26"/>
    </row>
    <row r="25" spans="2:12" x14ac:dyDescent="0.2">
      <c r="B25" s="16">
        <v>3</v>
      </c>
      <c r="C25" s="16">
        <v>140</v>
      </c>
      <c r="D25" s="16">
        <v>110</v>
      </c>
      <c r="E25" s="16">
        <v>85</v>
      </c>
      <c r="F25" s="17" t="s">
        <v>64</v>
      </c>
      <c r="G25" s="16">
        <v>20</v>
      </c>
      <c r="J25" s="26"/>
      <c r="K25" s="26"/>
      <c r="L25" s="26"/>
    </row>
    <row r="26" spans="2:12" x14ac:dyDescent="0.2">
      <c r="B26" s="16">
        <v>4</v>
      </c>
      <c r="C26" s="16">
        <v>155</v>
      </c>
      <c r="D26" s="16">
        <v>125</v>
      </c>
      <c r="E26" s="16">
        <v>90</v>
      </c>
      <c r="F26" s="17" t="s">
        <v>65</v>
      </c>
      <c r="G26" s="16">
        <v>35</v>
      </c>
      <c r="J26" s="26"/>
      <c r="K26" s="26"/>
      <c r="L26" s="26"/>
    </row>
    <row r="27" spans="2:12" x14ac:dyDescent="0.2">
      <c r="B27" s="16">
        <v>5</v>
      </c>
      <c r="C27" s="16">
        <v>160</v>
      </c>
      <c r="D27" s="16">
        <v>130</v>
      </c>
      <c r="E27" s="16">
        <v>95</v>
      </c>
      <c r="F27" s="17" t="s">
        <v>66</v>
      </c>
      <c r="G27" s="16">
        <v>50</v>
      </c>
      <c r="J27" s="26"/>
      <c r="K27" s="26"/>
      <c r="L27" s="26"/>
    </row>
    <row r="28" spans="2:12" x14ac:dyDescent="0.2">
      <c r="B28" s="16">
        <v>6</v>
      </c>
      <c r="C28" s="16">
        <v>180</v>
      </c>
      <c r="D28" s="16">
        <v>150</v>
      </c>
      <c r="E28" s="16">
        <v>100</v>
      </c>
      <c r="J28" s="26"/>
      <c r="K28" s="26"/>
      <c r="L28" s="26"/>
    </row>
    <row r="29" spans="2:12" x14ac:dyDescent="0.2">
      <c r="B29" s="16">
        <v>7</v>
      </c>
      <c r="C29" s="16">
        <v>160</v>
      </c>
      <c r="D29" s="16">
        <v>140</v>
      </c>
      <c r="E29" s="16">
        <v>105</v>
      </c>
      <c r="F29" s="43" t="s">
        <v>68</v>
      </c>
      <c r="G29" s="44"/>
      <c r="J29" s="26"/>
      <c r="K29" s="26"/>
      <c r="L29" s="26"/>
    </row>
    <row r="30" spans="2:12" x14ac:dyDescent="0.2">
      <c r="B30" s="16">
        <v>8</v>
      </c>
      <c r="C30" s="16">
        <v>190</v>
      </c>
      <c r="D30" s="16">
        <v>155</v>
      </c>
      <c r="E30" s="16">
        <v>110</v>
      </c>
      <c r="F30" s="17" t="s">
        <v>64</v>
      </c>
      <c r="G30" s="16">
        <v>12</v>
      </c>
      <c r="J30" s="26"/>
      <c r="K30" s="26"/>
      <c r="L30" s="26"/>
    </row>
    <row r="31" spans="2:12" x14ac:dyDescent="0.2">
      <c r="B31" s="16">
        <v>9</v>
      </c>
      <c r="C31" s="16">
        <v>185</v>
      </c>
      <c r="D31" s="16">
        <v>160</v>
      </c>
      <c r="E31" s="16">
        <v>115</v>
      </c>
      <c r="F31" s="17" t="s">
        <v>65</v>
      </c>
      <c r="G31" s="16">
        <v>20</v>
      </c>
      <c r="J31" s="26"/>
      <c r="K31" s="26"/>
      <c r="L31" s="26"/>
    </row>
    <row r="32" spans="2:12" x14ac:dyDescent="0.2">
      <c r="B32" s="16">
        <v>10</v>
      </c>
      <c r="C32" s="16">
        <v>170</v>
      </c>
      <c r="D32" s="16">
        <v>165</v>
      </c>
      <c r="E32" s="16">
        <v>120</v>
      </c>
      <c r="F32" s="17" t="s">
        <v>66</v>
      </c>
      <c r="G32" s="16">
        <v>30</v>
      </c>
      <c r="J32" s="26"/>
      <c r="K32" s="26"/>
      <c r="L32" s="26"/>
    </row>
    <row r="33" spans="1:12" x14ac:dyDescent="0.2">
      <c r="B33" s="16">
        <v>11</v>
      </c>
      <c r="C33" s="16">
        <v>200</v>
      </c>
      <c r="D33" s="16">
        <v>170</v>
      </c>
      <c r="E33" s="16">
        <v>130</v>
      </c>
      <c r="J33" s="26"/>
      <c r="K33" s="26"/>
      <c r="L33" s="26"/>
    </row>
    <row r="34" spans="1:12" x14ac:dyDescent="0.2">
      <c r="B34" s="16">
        <v>12</v>
      </c>
      <c r="C34" s="16">
        <v>220</v>
      </c>
      <c r="D34" s="16">
        <v>190</v>
      </c>
      <c r="E34" s="16">
        <v>150</v>
      </c>
      <c r="J34" s="26"/>
      <c r="K34" s="26"/>
      <c r="L34" s="26"/>
    </row>
    <row r="35" spans="1:12" x14ac:dyDescent="0.2">
      <c r="J35" s="26"/>
      <c r="K35" s="26"/>
      <c r="L35" s="26"/>
    </row>
    <row r="36" spans="1:12" x14ac:dyDescent="0.2">
      <c r="A36" t="s">
        <v>69</v>
      </c>
      <c r="B36" s="15" t="s">
        <v>70</v>
      </c>
      <c r="C36" s="15"/>
      <c r="D36" s="15"/>
      <c r="E36" s="15"/>
      <c r="F36" s="15"/>
      <c r="G36" s="15"/>
      <c r="H36" s="15"/>
      <c r="J36" s="25"/>
      <c r="K36" s="25"/>
      <c r="L36" s="25"/>
    </row>
    <row r="37" spans="1:12" x14ac:dyDescent="0.2">
      <c r="B37" s="15" t="s">
        <v>71</v>
      </c>
      <c r="C37" s="15"/>
      <c r="D37" s="15"/>
      <c r="E37" s="15"/>
      <c r="F37" s="15"/>
      <c r="G37" s="15"/>
      <c r="H37" s="15"/>
      <c r="J37" s="25"/>
      <c r="K37" s="25"/>
      <c r="L37" s="25"/>
    </row>
    <row r="38" spans="1:12" x14ac:dyDescent="0.2">
      <c r="B38" s="15" t="s">
        <v>72</v>
      </c>
      <c r="C38" s="15"/>
      <c r="D38" s="15"/>
      <c r="F38" s="15"/>
      <c r="G38" s="15"/>
      <c r="H38" s="15"/>
      <c r="J38" s="25"/>
      <c r="K38" s="25"/>
      <c r="L38" s="25"/>
    </row>
    <row r="39" spans="1:12" x14ac:dyDescent="0.2">
      <c r="J39" s="25"/>
      <c r="K39" s="25"/>
      <c r="L39" s="25"/>
    </row>
    <row r="40" spans="1:12" x14ac:dyDescent="0.2">
      <c r="J40" s="25"/>
      <c r="K40" s="25"/>
      <c r="L40" s="25"/>
    </row>
    <row r="41" spans="1:12" ht="48" x14ac:dyDescent="0.2">
      <c r="A41" s="14" t="s">
        <v>77</v>
      </c>
      <c r="B41" s="16" t="s">
        <v>63</v>
      </c>
      <c r="C41" s="16" t="s">
        <v>64</v>
      </c>
      <c r="D41" s="16" t="s">
        <v>65</v>
      </c>
      <c r="E41" s="16" t="s">
        <v>66</v>
      </c>
      <c r="J41" s="25"/>
      <c r="K41" s="25"/>
      <c r="L41" s="25"/>
    </row>
    <row r="42" spans="1:12" x14ac:dyDescent="0.2">
      <c r="A42" s="14"/>
      <c r="B42" s="16">
        <v>1</v>
      </c>
      <c r="C42" s="19">
        <v>120</v>
      </c>
      <c r="D42" s="19">
        <v>100</v>
      </c>
      <c r="E42" s="19">
        <v>80</v>
      </c>
    </row>
    <row r="43" spans="1:12" x14ac:dyDescent="0.2">
      <c r="B43" s="16">
        <v>2</v>
      </c>
      <c r="C43" s="19">
        <v>150</v>
      </c>
      <c r="D43" s="19">
        <v>120</v>
      </c>
      <c r="E43" s="19">
        <v>75</v>
      </c>
    </row>
    <row r="44" spans="1:12" x14ac:dyDescent="0.2">
      <c r="B44" s="16">
        <v>3</v>
      </c>
      <c r="C44" s="19">
        <v>140</v>
      </c>
      <c r="D44" s="19">
        <v>110</v>
      </c>
      <c r="E44" s="19">
        <v>85</v>
      </c>
    </row>
    <row r="45" spans="1:12" x14ac:dyDescent="0.2">
      <c r="B45" s="16">
        <v>4</v>
      </c>
      <c r="C45" s="19">
        <v>155</v>
      </c>
      <c r="D45" s="19">
        <v>125</v>
      </c>
      <c r="E45" s="19">
        <v>90</v>
      </c>
    </row>
    <row r="46" spans="1:12" x14ac:dyDescent="0.2">
      <c r="B46" s="16">
        <v>5</v>
      </c>
      <c r="C46" s="19">
        <v>160</v>
      </c>
      <c r="D46" s="19">
        <v>130</v>
      </c>
      <c r="E46" s="19">
        <v>95</v>
      </c>
    </row>
    <row r="47" spans="1:12" x14ac:dyDescent="0.2">
      <c r="B47" s="16">
        <v>6</v>
      </c>
      <c r="C47" s="19">
        <v>180</v>
      </c>
      <c r="D47" s="19">
        <v>150</v>
      </c>
      <c r="E47" s="19">
        <v>100</v>
      </c>
      <c r="F47" t="s">
        <v>90</v>
      </c>
    </row>
    <row r="48" spans="1:12" x14ac:dyDescent="0.2">
      <c r="B48" s="16">
        <v>7</v>
      </c>
      <c r="C48" s="19">
        <v>160</v>
      </c>
      <c r="D48" s="19">
        <v>140</v>
      </c>
      <c r="E48" s="19">
        <v>105</v>
      </c>
    </row>
    <row r="49" spans="2:6" x14ac:dyDescent="0.2">
      <c r="B49" s="16">
        <v>8</v>
      </c>
      <c r="C49" s="19">
        <v>190</v>
      </c>
      <c r="D49" s="19">
        <v>155</v>
      </c>
      <c r="E49" s="19">
        <v>110</v>
      </c>
    </row>
    <row r="50" spans="2:6" x14ac:dyDescent="0.2">
      <c r="B50" s="16">
        <v>9</v>
      </c>
      <c r="C50" s="19">
        <v>185</v>
      </c>
      <c r="D50" s="19">
        <v>160</v>
      </c>
      <c r="E50" s="19">
        <v>115</v>
      </c>
      <c r="F50" t="s">
        <v>73</v>
      </c>
    </row>
    <row r="51" spans="2:6" x14ac:dyDescent="0.2">
      <c r="B51" s="16">
        <v>10</v>
      </c>
      <c r="C51" s="19">
        <v>170</v>
      </c>
      <c r="D51" s="19">
        <v>165</v>
      </c>
      <c r="E51" s="19">
        <v>120</v>
      </c>
      <c r="F51" t="s">
        <v>74</v>
      </c>
    </row>
    <row r="52" spans="2:6" x14ac:dyDescent="0.2">
      <c r="B52" s="16">
        <v>11</v>
      </c>
      <c r="C52" s="19">
        <v>200</v>
      </c>
      <c r="D52" s="19">
        <v>170</v>
      </c>
      <c r="E52" s="19">
        <v>130</v>
      </c>
    </row>
    <row r="53" spans="2:6" x14ac:dyDescent="0.2">
      <c r="B53" s="16">
        <v>12</v>
      </c>
      <c r="C53" s="19">
        <v>220</v>
      </c>
      <c r="D53" s="19">
        <v>190</v>
      </c>
      <c r="E53" s="19">
        <v>150</v>
      </c>
    </row>
    <row r="54" spans="2:6" x14ac:dyDescent="0.2">
      <c r="B54" s="16">
        <v>13</v>
      </c>
      <c r="C54" s="18" cm="1">
        <f t="array" ref="C54">TREND(C$42:C$53,$B$42:$B$53,$B54)</f>
        <v>214.16666666666663</v>
      </c>
      <c r="D54" s="18" cm="1">
        <f t="array" ref="D54">TREND(D$42:D$53,$B$42:$B$53,$B54)</f>
        <v>189.84848484848484</v>
      </c>
      <c r="E54" s="18" cm="1">
        <f t="array" ref="E54">TREND(E$42:E$53,$B$42:$B$53,$B54)</f>
        <v>142.87878787878788</v>
      </c>
      <c r="F54" t="s">
        <v>75</v>
      </c>
    </row>
    <row r="55" spans="2:6" x14ac:dyDescent="0.2">
      <c r="B55" s="16">
        <v>14</v>
      </c>
      <c r="C55" s="18" cm="1">
        <f t="array" ref="C55">TREND(C$42:C$53,$B$42:$B$53,$B55)</f>
        <v>221.08974358974359</v>
      </c>
      <c r="D55" s="18" cm="1">
        <f t="array" ref="D55">TREND(D$42:D$53,$B$42:$B$53,$B55)</f>
        <v>197.06876456876455</v>
      </c>
      <c r="E55" s="18" cm="1">
        <f t="array" ref="E55">TREND(E$42:E$53,$B$42:$B$53,$B55)</f>
        <v>148.77039627039625</v>
      </c>
      <c r="F55" t="s">
        <v>76</v>
      </c>
    </row>
    <row r="56" spans="2:6" x14ac:dyDescent="0.2">
      <c r="B56" s="16">
        <v>15</v>
      </c>
      <c r="C56" s="18" cm="1">
        <f t="array" ref="C56">TREND(C$42:C$53,$B$42:$B$53,$B56)</f>
        <v>228.0128205128205</v>
      </c>
      <c r="D56" s="18" cm="1">
        <f t="array" ref="D56">TREND(D$42:D$53,$B$42:$B$53,$B56)</f>
        <v>204.28904428904428</v>
      </c>
      <c r="E56" s="18" cm="1">
        <f t="array" ref="E56">TREND(E$42:E$53,$B$42:$B$53,$B56)</f>
        <v>154.66200466200465</v>
      </c>
    </row>
    <row r="57" spans="2:6" x14ac:dyDescent="0.2">
      <c r="B57" s="16">
        <v>16</v>
      </c>
      <c r="C57" s="18" cm="1">
        <f t="array" ref="C57">TREND(C$42:C$53,$B$42:$B$53,$B57)</f>
        <v>234.9358974358974</v>
      </c>
      <c r="D57" s="18" cm="1">
        <f t="array" ref="D57">TREND(D$42:D$53,$B$42:$B$53,$B57)</f>
        <v>211.50932400932402</v>
      </c>
      <c r="E57" s="18" cm="1">
        <f t="array" ref="E57">TREND(E$42:E$53,$B$42:$B$53,$B57)</f>
        <v>160.55361305361305</v>
      </c>
    </row>
    <row r="58" spans="2:6" x14ac:dyDescent="0.2">
      <c r="B58" s="16">
        <v>17</v>
      </c>
      <c r="C58" s="18" cm="1">
        <f t="array" ref="C58">TREND(C$42:C$53,$B$42:$B$53,$B58)</f>
        <v>241.85897435897434</v>
      </c>
      <c r="D58" s="18" cm="1">
        <f t="array" ref="D58">TREND(D$42:D$53,$B$42:$B$53,$B58)</f>
        <v>218.72960372960372</v>
      </c>
      <c r="E58" s="18" cm="1">
        <f t="array" ref="E58">TREND(E$42:E$53,$B$42:$B$53,$B58)</f>
        <v>166.44522144522142</v>
      </c>
    </row>
    <row r="59" spans="2:6" x14ac:dyDescent="0.2">
      <c r="B59" s="16">
        <v>18</v>
      </c>
      <c r="C59" s="18" cm="1">
        <f t="array" ref="C59">TREND(C$42:C$53,$B$42:$B$53,$B59)</f>
        <v>248.78205128205127</v>
      </c>
      <c r="D59" s="18" cm="1">
        <f t="array" ref="D59">TREND(D$42:D$53,$B$42:$B$53,$B59)</f>
        <v>225.94988344988346</v>
      </c>
      <c r="E59" s="18" cm="1">
        <f t="array" ref="E59">TREND(E$42:E$53,$B$42:$B$53,$B59)</f>
        <v>172.33682983682982</v>
      </c>
    </row>
    <row r="60" spans="2:6" x14ac:dyDescent="0.2">
      <c r="C60" s="25"/>
      <c r="D60" s="25"/>
      <c r="E60" s="25"/>
    </row>
    <row r="75" spans="1:16" ht="81" customHeight="1" x14ac:dyDescent="0.2">
      <c r="A75" s="20" t="s">
        <v>79</v>
      </c>
      <c r="B75" s="42" t="s">
        <v>78</v>
      </c>
      <c r="C75" s="42"/>
      <c r="D75" s="42"/>
      <c r="E75" s="42"/>
      <c r="F75" s="42"/>
      <c r="G75" s="42"/>
      <c r="H75" s="42"/>
      <c r="I75" s="42"/>
      <c r="J75" s="42"/>
    </row>
    <row r="77" spans="1:16" x14ac:dyDescent="0.2">
      <c r="B77" s="1" t="s">
        <v>81</v>
      </c>
      <c r="C77" t="s">
        <v>85</v>
      </c>
      <c r="D77" t="s">
        <v>86</v>
      </c>
      <c r="E77" t="s">
        <v>87</v>
      </c>
    </row>
    <row r="78" spans="1:16" x14ac:dyDescent="0.2">
      <c r="B78" s="21" t="s">
        <v>83</v>
      </c>
      <c r="C78" s="22">
        <v>10000</v>
      </c>
      <c r="D78" s="22">
        <v>10000</v>
      </c>
      <c r="E78" s="22">
        <v>10000</v>
      </c>
      <c r="G78" s="36" t="s">
        <v>104</v>
      </c>
      <c r="H78" s="41" t="s">
        <v>85</v>
      </c>
      <c r="I78" s="41"/>
      <c r="J78" s="41"/>
      <c r="K78" s="41" t="s">
        <v>86</v>
      </c>
      <c r="L78" s="41"/>
      <c r="M78" s="41"/>
      <c r="N78" s="41" t="s">
        <v>87</v>
      </c>
      <c r="O78" s="41"/>
      <c r="P78" s="41"/>
    </row>
    <row r="79" spans="1:16" x14ac:dyDescent="0.2">
      <c r="B79" t="s">
        <v>82</v>
      </c>
      <c r="C79" s="23">
        <v>12</v>
      </c>
      <c r="D79" s="23">
        <v>20</v>
      </c>
      <c r="E79" s="23">
        <v>30</v>
      </c>
      <c r="G79" s="28" t="s">
        <v>63</v>
      </c>
      <c r="H79" t="s">
        <v>91</v>
      </c>
      <c r="I79" t="s">
        <v>80</v>
      </c>
      <c r="J79" t="s">
        <v>103</v>
      </c>
      <c r="K79" s="26" t="s">
        <v>91</v>
      </c>
      <c r="L79" s="26" t="s">
        <v>80</v>
      </c>
      <c r="M79" s="26" t="s">
        <v>103</v>
      </c>
      <c r="N79" s="26" t="s">
        <v>91</v>
      </c>
      <c r="O79" s="26" t="s">
        <v>80</v>
      </c>
      <c r="P79" s="26" t="s">
        <v>103</v>
      </c>
    </row>
    <row r="80" spans="1:16" x14ac:dyDescent="0.2">
      <c r="B80" t="s">
        <v>84</v>
      </c>
      <c r="C80">
        <v>6</v>
      </c>
      <c r="D80">
        <v>6</v>
      </c>
      <c r="E80">
        <v>6</v>
      </c>
      <c r="G80" s="28">
        <v>13</v>
      </c>
      <c r="H80" s="37">
        <f>C83*$G$25</f>
        <v>4280</v>
      </c>
      <c r="I80" s="37">
        <f>(C83*$G$30)+10000</f>
        <v>12568</v>
      </c>
      <c r="J80" s="38">
        <f>H80-I80</f>
        <v>-8288</v>
      </c>
      <c r="K80" s="37">
        <f>D83*$G$26</f>
        <v>6650</v>
      </c>
      <c r="L80" s="37">
        <f>(D83*$G$31)+10000</f>
        <v>13800</v>
      </c>
      <c r="M80" s="38">
        <f>K80-L80</f>
        <v>-7150</v>
      </c>
      <c r="N80" s="37">
        <f>E83*$G$27</f>
        <v>7150</v>
      </c>
      <c r="O80" s="37">
        <f>E83*$G$32</f>
        <v>4290</v>
      </c>
      <c r="P80" s="38">
        <f>N80-O80</f>
        <v>2860</v>
      </c>
    </row>
    <row r="81" spans="2:16" x14ac:dyDescent="0.2">
      <c r="B81" t="s">
        <v>88</v>
      </c>
      <c r="C81" s="35">
        <v>20</v>
      </c>
      <c r="D81" s="35">
        <v>35</v>
      </c>
      <c r="E81" s="35">
        <v>40</v>
      </c>
      <c r="G81">
        <v>14</v>
      </c>
      <c r="H81" s="37">
        <f>C84*$G$25</f>
        <v>4420</v>
      </c>
      <c r="I81" s="37">
        <f>(C84*$G$30)+10000</f>
        <v>12652</v>
      </c>
      <c r="J81" s="38">
        <f t="shared" ref="J81:J86" si="0">H81-I81</f>
        <v>-8232</v>
      </c>
      <c r="K81" s="37">
        <f>D84*$G$26</f>
        <v>6895</v>
      </c>
      <c r="L81" s="37">
        <f>(D84*$G$31)+10000</f>
        <v>13940</v>
      </c>
      <c r="M81" s="38">
        <f t="shared" ref="M81:M86" si="1">K81-L81</f>
        <v>-7045</v>
      </c>
      <c r="N81" s="37">
        <f>E84*$G$27</f>
        <v>7450</v>
      </c>
      <c r="O81" s="37">
        <f>E84*$G$32</f>
        <v>4470</v>
      </c>
      <c r="P81" s="38">
        <f t="shared" ref="P81:P86" si="2">N81-O81</f>
        <v>2980</v>
      </c>
    </row>
    <row r="82" spans="2:16" x14ac:dyDescent="0.2">
      <c r="B82" t="s">
        <v>82</v>
      </c>
      <c r="C82" s="40">
        <v>12</v>
      </c>
      <c r="D82" s="40">
        <v>20</v>
      </c>
      <c r="E82" s="40">
        <v>30</v>
      </c>
      <c r="H82" s="37"/>
      <c r="I82" s="37"/>
      <c r="J82" s="38"/>
      <c r="K82" s="37"/>
      <c r="L82" s="37"/>
      <c r="M82" s="38"/>
      <c r="N82" s="37"/>
      <c r="O82" s="37"/>
      <c r="P82" s="38"/>
    </row>
    <row r="83" spans="2:16" x14ac:dyDescent="0.2">
      <c r="B83" t="s">
        <v>92</v>
      </c>
      <c r="C83" s="27">
        <v>214</v>
      </c>
      <c r="D83" s="28">
        <v>190</v>
      </c>
      <c r="E83" s="28">
        <v>143</v>
      </c>
      <c r="G83" s="28">
        <v>15</v>
      </c>
      <c r="H83" s="37">
        <f t="shared" ref="H83:H86" si="3">C85*$G$25</f>
        <v>4560</v>
      </c>
      <c r="I83" s="37">
        <f t="shared" ref="I83:I86" si="4">(C85*$G$30)+10000</f>
        <v>12736</v>
      </c>
      <c r="J83" s="38">
        <f t="shared" si="0"/>
        <v>-8176</v>
      </c>
      <c r="K83" s="37">
        <f t="shared" ref="K83:K86" si="5">D85*$G$26</f>
        <v>7140</v>
      </c>
      <c r="L83" s="37">
        <f t="shared" ref="L83:L86" si="6">(D85*$G$31)+10000</f>
        <v>14080</v>
      </c>
      <c r="M83" s="38">
        <f t="shared" si="1"/>
        <v>-6940</v>
      </c>
      <c r="N83" s="37">
        <f t="shared" ref="N83:N86" si="7">E85*$G$27</f>
        <v>7750</v>
      </c>
      <c r="O83" s="37">
        <f t="shared" ref="O83:O86" si="8">E85*$G$32</f>
        <v>4650</v>
      </c>
      <c r="P83" s="38">
        <f t="shared" si="2"/>
        <v>3100</v>
      </c>
    </row>
    <row r="84" spans="2:16" x14ac:dyDescent="0.2">
      <c r="B84" t="s">
        <v>93</v>
      </c>
      <c r="C84" s="27">
        <v>221</v>
      </c>
      <c r="D84" s="28">
        <v>197</v>
      </c>
      <c r="E84" s="28">
        <v>149</v>
      </c>
      <c r="G84" s="28">
        <v>16</v>
      </c>
      <c r="H84" s="37">
        <f t="shared" si="3"/>
        <v>4700</v>
      </c>
      <c r="I84" s="37">
        <f t="shared" si="4"/>
        <v>12820</v>
      </c>
      <c r="J84" s="38">
        <f t="shared" si="0"/>
        <v>-8120</v>
      </c>
      <c r="K84" s="37">
        <f t="shared" si="5"/>
        <v>7420</v>
      </c>
      <c r="L84" s="37">
        <f t="shared" si="6"/>
        <v>14240</v>
      </c>
      <c r="M84" s="38">
        <f t="shared" si="1"/>
        <v>-6820</v>
      </c>
      <c r="N84" s="37">
        <f t="shared" si="7"/>
        <v>8050</v>
      </c>
      <c r="O84" s="37">
        <f t="shared" si="8"/>
        <v>4830</v>
      </c>
      <c r="P84" s="38">
        <f t="shared" si="2"/>
        <v>3220</v>
      </c>
    </row>
    <row r="85" spans="2:16" x14ac:dyDescent="0.2">
      <c r="B85" t="s">
        <v>94</v>
      </c>
      <c r="C85" s="27">
        <v>228</v>
      </c>
      <c r="D85" s="27">
        <v>204</v>
      </c>
      <c r="E85" s="27">
        <v>155</v>
      </c>
      <c r="G85" s="28">
        <v>17</v>
      </c>
      <c r="H85" s="37">
        <f t="shared" si="3"/>
        <v>4840</v>
      </c>
      <c r="I85" s="37">
        <f t="shared" si="4"/>
        <v>12904</v>
      </c>
      <c r="J85" s="38">
        <f t="shared" si="0"/>
        <v>-8064</v>
      </c>
      <c r="K85" s="37">
        <f t="shared" si="5"/>
        <v>7665</v>
      </c>
      <c r="L85" s="37">
        <f t="shared" si="6"/>
        <v>14380</v>
      </c>
      <c r="M85" s="38">
        <f t="shared" si="1"/>
        <v>-6715</v>
      </c>
      <c r="N85" s="37">
        <f t="shared" si="7"/>
        <v>8300</v>
      </c>
      <c r="O85" s="37">
        <f t="shared" si="8"/>
        <v>4980</v>
      </c>
      <c r="P85" s="38">
        <f t="shared" si="2"/>
        <v>3320</v>
      </c>
    </row>
    <row r="86" spans="2:16" x14ac:dyDescent="0.2">
      <c r="B86" t="s">
        <v>95</v>
      </c>
      <c r="C86" s="27">
        <v>235</v>
      </c>
      <c r="D86" s="27">
        <v>212</v>
      </c>
      <c r="E86" s="27">
        <v>161</v>
      </c>
      <c r="G86" s="28">
        <v>18</v>
      </c>
      <c r="H86" s="37">
        <f t="shared" si="3"/>
        <v>4980</v>
      </c>
      <c r="I86" s="37">
        <f t="shared" si="4"/>
        <v>12988</v>
      </c>
      <c r="J86" s="38">
        <f t="shared" si="0"/>
        <v>-8008</v>
      </c>
      <c r="K86" s="37">
        <f t="shared" si="5"/>
        <v>7910</v>
      </c>
      <c r="L86" s="37">
        <f t="shared" si="6"/>
        <v>14520</v>
      </c>
      <c r="M86" s="38">
        <f t="shared" si="1"/>
        <v>-6610</v>
      </c>
      <c r="N86" s="37">
        <f t="shared" si="7"/>
        <v>8600</v>
      </c>
      <c r="O86" s="37">
        <f t="shared" si="8"/>
        <v>5160</v>
      </c>
      <c r="P86" s="38">
        <f t="shared" si="2"/>
        <v>3440</v>
      </c>
    </row>
    <row r="87" spans="2:16" x14ac:dyDescent="0.2">
      <c r="B87" t="s">
        <v>96</v>
      </c>
      <c r="C87" s="27">
        <v>242</v>
      </c>
      <c r="D87" s="27">
        <v>219</v>
      </c>
      <c r="E87" s="27">
        <v>166</v>
      </c>
      <c r="G87" s="28"/>
    </row>
    <row r="88" spans="2:16" x14ac:dyDescent="0.2">
      <c r="B88" s="29" t="s">
        <v>97</v>
      </c>
      <c r="C88" s="30">
        <v>249</v>
      </c>
      <c r="D88" s="30">
        <v>226</v>
      </c>
      <c r="E88" s="30">
        <v>172</v>
      </c>
    </row>
    <row r="89" spans="2:16" x14ac:dyDescent="0.2">
      <c r="B89" t="s">
        <v>118</v>
      </c>
      <c r="C89" s="27">
        <f>SUM(C83:C88)</f>
        <v>1389</v>
      </c>
      <c r="D89" s="27">
        <f>SUM(D83:D88)</f>
        <v>1248</v>
      </c>
      <c r="E89" s="27">
        <f>SUM(E83:E88)</f>
        <v>946</v>
      </c>
    </row>
    <row r="91" spans="2:16" x14ac:dyDescent="0.2">
      <c r="B91" s="1" t="s">
        <v>98</v>
      </c>
    </row>
    <row r="92" spans="2:16" x14ac:dyDescent="0.2">
      <c r="C92" t="s">
        <v>85</v>
      </c>
      <c r="D92" t="s">
        <v>86</v>
      </c>
      <c r="E92" t="s">
        <v>87</v>
      </c>
    </row>
    <row r="93" spans="2:16" x14ac:dyDescent="0.2">
      <c r="B93" s="21" t="s">
        <v>101</v>
      </c>
      <c r="C93" s="34">
        <f>SUM(C83:C88)</f>
        <v>1389</v>
      </c>
      <c r="D93" s="34">
        <f>SUM(D83:D88)</f>
        <v>1248</v>
      </c>
      <c r="E93" s="34">
        <f>SUM(E83:E88)</f>
        <v>946</v>
      </c>
      <c r="J93" t="s">
        <v>105</v>
      </c>
      <c r="L93" t="s">
        <v>108</v>
      </c>
      <c r="N93" t="s">
        <v>112</v>
      </c>
    </row>
    <row r="94" spans="2:16" x14ac:dyDescent="0.2">
      <c r="B94" t="s">
        <v>99</v>
      </c>
      <c r="C94" s="33">
        <f>C93*C81</f>
        <v>27780</v>
      </c>
      <c r="D94" s="33">
        <f>D93*D81</f>
        <v>43680</v>
      </c>
      <c r="E94" s="33">
        <f>E93*E81</f>
        <v>37840</v>
      </c>
      <c r="J94" t="s">
        <v>67</v>
      </c>
      <c r="L94" t="s">
        <v>109</v>
      </c>
      <c r="N94" t="s">
        <v>113</v>
      </c>
    </row>
    <row r="95" spans="2:16" x14ac:dyDescent="0.2">
      <c r="B95" t="s">
        <v>100</v>
      </c>
      <c r="C95" s="33">
        <f>$C$78+(C93*C82)</f>
        <v>26668</v>
      </c>
      <c r="D95" s="33">
        <f>$C$78+(D93*D82)</f>
        <v>34960</v>
      </c>
      <c r="E95" s="33">
        <f>$C$78+(E93*E82)</f>
        <v>38380</v>
      </c>
      <c r="J95" t="s">
        <v>106</v>
      </c>
      <c r="L95" t="s">
        <v>110</v>
      </c>
    </row>
    <row r="96" spans="2:16" x14ac:dyDescent="0.2">
      <c r="B96" t="s">
        <v>89</v>
      </c>
      <c r="C96" s="33">
        <f>C94-C95</f>
        <v>1112</v>
      </c>
      <c r="D96" s="33">
        <f>D94-D95</f>
        <v>8720</v>
      </c>
      <c r="E96" s="33">
        <f>E94-E95</f>
        <v>-540</v>
      </c>
      <c r="J96" t="s">
        <v>107</v>
      </c>
      <c r="L96" t="s">
        <v>111</v>
      </c>
    </row>
    <row r="97" spans="1:10" x14ac:dyDescent="0.2">
      <c r="C97" s="24"/>
      <c r="J97" t="s">
        <v>83</v>
      </c>
    </row>
    <row r="98" spans="1:10" ht="74" customHeight="1" x14ac:dyDescent="0.2">
      <c r="A98" s="9" t="s">
        <v>102</v>
      </c>
      <c r="B98" s="42" t="s">
        <v>129</v>
      </c>
      <c r="C98" s="42"/>
      <c r="D98" s="42"/>
      <c r="E98" s="42"/>
      <c r="J98" t="s">
        <v>114</v>
      </c>
    </row>
    <row r="99" spans="1:10" ht="74" customHeight="1" x14ac:dyDescent="0.2">
      <c r="A99" s="9"/>
      <c r="B99" s="39"/>
      <c r="C99" s="39"/>
      <c r="D99" s="39"/>
      <c r="E99" s="39"/>
    </row>
    <row r="100" spans="1:10" x14ac:dyDescent="0.2">
      <c r="C100" t="s">
        <v>64</v>
      </c>
      <c r="D100" t="s">
        <v>65</v>
      </c>
      <c r="E100" t="s">
        <v>66</v>
      </c>
      <c r="J100" t="s">
        <v>115</v>
      </c>
    </row>
    <row r="101" spans="1:10" x14ac:dyDescent="0.2">
      <c r="B101" t="s">
        <v>119</v>
      </c>
      <c r="C101" s="46">
        <v>20</v>
      </c>
      <c r="D101" s="46">
        <v>35</v>
      </c>
      <c r="E101" s="46">
        <v>40</v>
      </c>
      <c r="J101" t="s">
        <v>116</v>
      </c>
    </row>
    <row r="102" spans="1:10" x14ac:dyDescent="0.2">
      <c r="B102" t="s">
        <v>120</v>
      </c>
      <c r="C102" s="46">
        <v>12</v>
      </c>
      <c r="D102" s="46">
        <v>20</v>
      </c>
      <c r="E102" s="46">
        <v>30</v>
      </c>
      <c r="J102" t="s">
        <v>117</v>
      </c>
    </row>
    <row r="103" spans="1:10" x14ac:dyDescent="0.2">
      <c r="B103" t="s">
        <v>121</v>
      </c>
      <c r="C103">
        <f>249</f>
        <v>249</v>
      </c>
      <c r="D103">
        <f>C103</f>
        <v>249</v>
      </c>
      <c r="E103">
        <f>C103</f>
        <v>249</v>
      </c>
      <c r="F103" t="s">
        <v>132</v>
      </c>
    </row>
    <row r="104" spans="1:10" x14ac:dyDescent="0.2">
      <c r="B104" s="31" t="s">
        <v>122</v>
      </c>
      <c r="C104" s="46">
        <f>C103*C102</f>
        <v>2988</v>
      </c>
      <c r="D104" s="46">
        <f>D103*D102</f>
        <v>4980</v>
      </c>
      <c r="E104" s="46">
        <f>E103*E102</f>
        <v>7470</v>
      </c>
    </row>
    <row r="105" spans="1:10" x14ac:dyDescent="0.2">
      <c r="B105" s="31" t="s">
        <v>91</v>
      </c>
      <c r="C105" s="46">
        <f>C103*C101</f>
        <v>4980</v>
      </c>
      <c r="D105" s="46">
        <f>D103*D101</f>
        <v>8715</v>
      </c>
      <c r="E105" s="46">
        <f>E103*E101</f>
        <v>9960</v>
      </c>
    </row>
    <row r="106" spans="1:10" x14ac:dyDescent="0.2">
      <c r="B106" t="s">
        <v>123</v>
      </c>
      <c r="C106" s="46">
        <v>10000</v>
      </c>
      <c r="D106" s="46">
        <v>10000</v>
      </c>
      <c r="E106" s="46">
        <v>10000</v>
      </c>
    </row>
    <row r="107" spans="1:10" x14ac:dyDescent="0.2">
      <c r="B107" s="31" t="s">
        <v>103</v>
      </c>
      <c r="C107" s="32">
        <f>C105-C106-C104</f>
        <v>-8008</v>
      </c>
      <c r="D107" s="31"/>
      <c r="E107" s="31"/>
    </row>
    <row r="108" spans="1:10" x14ac:dyDescent="0.2">
      <c r="B108" s="31"/>
      <c r="C108" s="31"/>
      <c r="D108" s="32"/>
    </row>
    <row r="109" spans="1:10" x14ac:dyDescent="0.2">
      <c r="B109" s="31" t="s">
        <v>124</v>
      </c>
      <c r="C109" s="24"/>
      <c r="D109" s="32"/>
    </row>
    <row r="110" spans="1:10" x14ac:dyDescent="0.2">
      <c r="B110" s="47">
        <v>10000</v>
      </c>
      <c r="C110" t="s">
        <v>127</v>
      </c>
      <c r="D110" s="32"/>
    </row>
    <row r="111" spans="1:10" x14ac:dyDescent="0.2">
      <c r="B111" s="31">
        <v>12</v>
      </c>
      <c r="C111" t="s">
        <v>120</v>
      </c>
    </row>
    <row r="112" spans="1:10" x14ac:dyDescent="0.2">
      <c r="B112" s="31">
        <v>6</v>
      </c>
      <c r="C112" t="s">
        <v>126</v>
      </c>
    </row>
    <row r="113" spans="2:4" x14ac:dyDescent="0.2">
      <c r="B113" s="48">
        <v>1250</v>
      </c>
      <c r="C113" t="s">
        <v>125</v>
      </c>
    </row>
    <row r="114" spans="2:4" x14ac:dyDescent="0.2">
      <c r="B114" s="31"/>
    </row>
    <row r="116" spans="2:4" x14ac:dyDescent="0.2">
      <c r="B116" t="s">
        <v>64</v>
      </c>
    </row>
    <row r="117" spans="2:4" x14ac:dyDescent="0.2">
      <c r="B117" s="46">
        <v>20</v>
      </c>
      <c r="C117" t="s">
        <v>119</v>
      </c>
    </row>
    <row r="118" spans="2:4" x14ac:dyDescent="0.2">
      <c r="B118" s="46">
        <v>12</v>
      </c>
      <c r="C118" t="s">
        <v>120</v>
      </c>
    </row>
    <row r="119" spans="2:4" x14ac:dyDescent="0.2">
      <c r="B119" s="24">
        <f>B113</f>
        <v>1250</v>
      </c>
      <c r="C119" t="s">
        <v>121</v>
      </c>
      <c r="D119" t="s">
        <v>128</v>
      </c>
    </row>
    <row r="120" spans="2:4" x14ac:dyDescent="0.2">
      <c r="B120" s="46">
        <f>B119*B118</f>
        <v>15000</v>
      </c>
      <c r="C120" s="31" t="s">
        <v>122</v>
      </c>
    </row>
    <row r="121" spans="2:4" x14ac:dyDescent="0.2">
      <c r="B121" s="46">
        <f>B119*B117</f>
        <v>25000</v>
      </c>
      <c r="C121" s="31" t="s">
        <v>91</v>
      </c>
    </row>
    <row r="122" spans="2:4" x14ac:dyDescent="0.2">
      <c r="B122" s="46">
        <v>10000</v>
      </c>
      <c r="C122" t="s">
        <v>123</v>
      </c>
    </row>
    <row r="123" spans="2:4" x14ac:dyDescent="0.2">
      <c r="B123" s="32">
        <f>B121-B122-B120</f>
        <v>0</v>
      </c>
      <c r="C123" s="31" t="s">
        <v>103</v>
      </c>
    </row>
    <row r="124" spans="2:4" x14ac:dyDescent="0.2">
      <c r="B124" s="31"/>
    </row>
    <row r="125" spans="2:4" x14ac:dyDescent="0.2">
      <c r="B125" t="s">
        <v>130</v>
      </c>
    </row>
    <row r="126" spans="2:4" x14ac:dyDescent="0.2">
      <c r="B126" s="31" t="s">
        <v>131</v>
      </c>
    </row>
  </sheetData>
  <mergeCells count="7">
    <mergeCell ref="N78:P78"/>
    <mergeCell ref="B98:E98"/>
    <mergeCell ref="H78:J78"/>
    <mergeCell ref="K78:M78"/>
    <mergeCell ref="F24:G24"/>
    <mergeCell ref="F29:G29"/>
    <mergeCell ref="B75:J7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topLeftCell="A4" workbookViewId="0">
      <selection activeCell="F14" sqref="F14"/>
    </sheetView>
  </sheetViews>
  <sheetFormatPr baseColWidth="10" defaultColWidth="8.83203125" defaultRowHeight="15" x14ac:dyDescent="0.2"/>
  <sheetData>
    <row r="1" spans="1:2" x14ac:dyDescent="0.2">
      <c r="A1" s="5" t="s">
        <v>20</v>
      </c>
    </row>
    <row r="2" spans="1:2" x14ac:dyDescent="0.2">
      <c r="B2" s="6" t="s">
        <v>16</v>
      </c>
    </row>
    <row r="3" spans="1:2" x14ac:dyDescent="0.2">
      <c r="B3" s="6" t="s">
        <v>17</v>
      </c>
    </row>
    <row r="4" spans="1:2" x14ac:dyDescent="0.2">
      <c r="B4" s="6" t="s">
        <v>27</v>
      </c>
    </row>
    <row r="5" spans="1:2" x14ac:dyDescent="0.2">
      <c r="B5" s="6" t="s">
        <v>18</v>
      </c>
    </row>
    <row r="6" spans="1:2" x14ac:dyDescent="0.2">
      <c r="B6" s="6" t="s">
        <v>21</v>
      </c>
    </row>
    <row r="7" spans="1:2" x14ac:dyDescent="0.2">
      <c r="B7" s="6" t="s">
        <v>28</v>
      </c>
    </row>
    <row r="8" spans="1:2" x14ac:dyDescent="0.2">
      <c r="B8" s="6" t="s">
        <v>29</v>
      </c>
    </row>
    <row r="9" spans="1:2" x14ac:dyDescent="0.2">
      <c r="B9" s="6" t="s">
        <v>30</v>
      </c>
    </row>
    <row r="10" spans="1:2" x14ac:dyDescent="0.2">
      <c r="B10" s="6" t="s">
        <v>31</v>
      </c>
    </row>
    <row r="12" spans="1:2" x14ac:dyDescent="0.2">
      <c r="B12" s="2" t="s">
        <v>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BCA6-DB66-4802-A170-D8DFC5631F5E}">
  <dimension ref="A1:H354"/>
  <sheetViews>
    <sheetView topLeftCell="A326" workbookViewId="0">
      <selection sqref="A1:H370"/>
    </sheetView>
  </sheetViews>
  <sheetFormatPr baseColWidth="10" defaultColWidth="8.83203125" defaultRowHeight="15" x14ac:dyDescent="0.2"/>
  <sheetData>
    <row r="1" spans="1:8" x14ac:dyDescent="0.2">
      <c r="A1" t="s">
        <v>32</v>
      </c>
      <c r="B1" t="s">
        <v>33</v>
      </c>
      <c r="C1" t="s">
        <v>34</v>
      </c>
      <c r="D1" t="s">
        <v>35</v>
      </c>
      <c r="E1" t="s">
        <v>36</v>
      </c>
      <c r="F1" t="s">
        <v>37</v>
      </c>
      <c r="G1" t="s">
        <v>38</v>
      </c>
      <c r="H1" t="s">
        <v>39</v>
      </c>
    </row>
    <row r="2" spans="1:8" x14ac:dyDescent="0.2">
      <c r="A2">
        <v>4</v>
      </c>
      <c r="B2" s="8">
        <v>46026</v>
      </c>
      <c r="C2" t="s">
        <v>40</v>
      </c>
      <c r="D2" t="s">
        <v>41</v>
      </c>
      <c r="E2">
        <v>2142</v>
      </c>
      <c r="F2">
        <v>26</v>
      </c>
      <c r="G2">
        <v>32130</v>
      </c>
      <c r="H2">
        <v>55692</v>
      </c>
    </row>
    <row r="3" spans="1:8" x14ac:dyDescent="0.2">
      <c r="A3">
        <v>4</v>
      </c>
      <c r="B3" s="8">
        <v>46026</v>
      </c>
      <c r="C3" t="s">
        <v>40</v>
      </c>
      <c r="D3" t="s">
        <v>42</v>
      </c>
      <c r="E3">
        <v>10817</v>
      </c>
      <c r="F3">
        <v>29</v>
      </c>
      <c r="G3">
        <v>183889</v>
      </c>
      <c r="H3">
        <v>313693</v>
      </c>
    </row>
    <row r="4" spans="1:8" x14ac:dyDescent="0.2">
      <c r="A4">
        <v>4</v>
      </c>
      <c r="B4" s="8">
        <v>46026</v>
      </c>
      <c r="C4" t="s">
        <v>40</v>
      </c>
      <c r="D4" t="s">
        <v>43</v>
      </c>
      <c r="E4">
        <v>3788</v>
      </c>
      <c r="F4">
        <v>31</v>
      </c>
      <c r="G4">
        <v>71972</v>
      </c>
      <c r="H4">
        <v>117428</v>
      </c>
    </row>
    <row r="5" spans="1:8" x14ac:dyDescent="0.2">
      <c r="A5">
        <v>5</v>
      </c>
      <c r="B5" s="8">
        <v>46027</v>
      </c>
      <c r="C5" t="s">
        <v>40</v>
      </c>
      <c r="D5" t="s">
        <v>41</v>
      </c>
      <c r="E5">
        <v>2058</v>
      </c>
      <c r="F5">
        <v>26</v>
      </c>
      <c r="G5">
        <v>30870</v>
      </c>
      <c r="H5">
        <v>53508</v>
      </c>
    </row>
    <row r="6" spans="1:8" x14ac:dyDescent="0.2">
      <c r="A6">
        <v>5</v>
      </c>
      <c r="B6" s="8">
        <v>46027</v>
      </c>
      <c r="C6" t="s">
        <v>40</v>
      </c>
      <c r="D6" t="s">
        <v>42</v>
      </c>
      <c r="E6">
        <v>10500</v>
      </c>
      <c r="F6">
        <v>29</v>
      </c>
      <c r="G6">
        <v>178500</v>
      </c>
      <c r="H6">
        <v>304500</v>
      </c>
    </row>
    <row r="7" spans="1:8" x14ac:dyDescent="0.2">
      <c r="A7">
        <v>5</v>
      </c>
      <c r="B7" s="8">
        <v>46027</v>
      </c>
      <c r="C7" t="s">
        <v>40</v>
      </c>
      <c r="D7" t="s">
        <v>43</v>
      </c>
      <c r="E7">
        <v>3788</v>
      </c>
      <c r="F7">
        <v>31</v>
      </c>
      <c r="G7">
        <v>71972</v>
      </c>
      <c r="H7">
        <v>117428</v>
      </c>
    </row>
    <row r="8" spans="1:8" x14ac:dyDescent="0.2">
      <c r="A8">
        <v>6</v>
      </c>
      <c r="B8" s="8">
        <v>46028</v>
      </c>
      <c r="C8" t="s">
        <v>40</v>
      </c>
      <c r="D8" t="s">
        <v>41</v>
      </c>
      <c r="E8">
        <v>1468</v>
      </c>
      <c r="F8">
        <v>26</v>
      </c>
      <c r="G8">
        <v>22020</v>
      </c>
      <c r="H8">
        <v>38168</v>
      </c>
    </row>
    <row r="9" spans="1:8" x14ac:dyDescent="0.2">
      <c r="A9">
        <v>6</v>
      </c>
      <c r="B9" s="8">
        <v>46028</v>
      </c>
      <c r="C9" t="s">
        <v>40</v>
      </c>
      <c r="D9" t="s">
        <v>42</v>
      </c>
      <c r="E9">
        <v>7336</v>
      </c>
      <c r="F9">
        <v>29</v>
      </c>
      <c r="G9">
        <v>124712</v>
      </c>
      <c r="H9">
        <v>212744</v>
      </c>
    </row>
    <row r="10" spans="1:8" x14ac:dyDescent="0.2">
      <c r="A10">
        <v>6</v>
      </c>
      <c r="B10" s="8">
        <v>46028</v>
      </c>
      <c r="C10" t="s">
        <v>40</v>
      </c>
      <c r="D10" t="s">
        <v>43</v>
      </c>
      <c r="E10">
        <v>424</v>
      </c>
      <c r="F10">
        <v>31</v>
      </c>
      <c r="G10">
        <v>8056</v>
      </c>
      <c r="H10">
        <v>13144</v>
      </c>
    </row>
    <row r="11" spans="1:8" x14ac:dyDescent="0.2">
      <c r="A11">
        <v>7</v>
      </c>
      <c r="B11" s="8">
        <v>46029</v>
      </c>
      <c r="C11" t="s">
        <v>40</v>
      </c>
      <c r="D11" t="s">
        <v>41</v>
      </c>
      <c r="E11">
        <v>1652</v>
      </c>
      <c r="F11">
        <v>26</v>
      </c>
      <c r="G11">
        <v>24780</v>
      </c>
      <c r="H11">
        <v>42952</v>
      </c>
    </row>
    <row r="12" spans="1:8" x14ac:dyDescent="0.2">
      <c r="A12">
        <v>7</v>
      </c>
      <c r="B12" s="8">
        <v>46029</v>
      </c>
      <c r="C12" t="s">
        <v>40</v>
      </c>
      <c r="D12" t="s">
        <v>42</v>
      </c>
      <c r="E12">
        <v>7125</v>
      </c>
      <c r="F12">
        <v>29</v>
      </c>
      <c r="G12">
        <v>121125</v>
      </c>
      <c r="H12">
        <v>206625</v>
      </c>
    </row>
    <row r="13" spans="1:8" x14ac:dyDescent="0.2">
      <c r="A13">
        <v>7</v>
      </c>
      <c r="B13" s="8">
        <v>46029</v>
      </c>
      <c r="C13" t="s">
        <v>40</v>
      </c>
      <c r="D13" t="s">
        <v>43</v>
      </c>
      <c r="E13">
        <v>2757</v>
      </c>
      <c r="F13">
        <v>31</v>
      </c>
      <c r="G13">
        <v>52383</v>
      </c>
      <c r="H13">
        <v>85467</v>
      </c>
    </row>
    <row r="14" spans="1:8" x14ac:dyDescent="0.2">
      <c r="A14">
        <v>7</v>
      </c>
      <c r="B14" s="8">
        <v>46029</v>
      </c>
      <c r="C14" t="s">
        <v>40</v>
      </c>
      <c r="D14" t="s">
        <v>41</v>
      </c>
      <c r="E14">
        <v>1635</v>
      </c>
      <c r="F14">
        <v>26</v>
      </c>
      <c r="G14">
        <v>24525</v>
      </c>
      <c r="H14">
        <v>42510</v>
      </c>
    </row>
    <row r="15" spans="1:8" x14ac:dyDescent="0.2">
      <c r="A15">
        <v>7</v>
      </c>
      <c r="B15" s="8">
        <v>46029</v>
      </c>
      <c r="C15" t="s">
        <v>40</v>
      </c>
      <c r="D15" t="s">
        <v>42</v>
      </c>
      <c r="E15">
        <v>943</v>
      </c>
      <c r="F15">
        <v>29</v>
      </c>
      <c r="G15">
        <v>16031</v>
      </c>
      <c r="H15">
        <v>27347</v>
      </c>
    </row>
    <row r="16" spans="1:8" x14ac:dyDescent="0.2">
      <c r="A16">
        <v>7</v>
      </c>
      <c r="B16" s="8">
        <v>46029</v>
      </c>
      <c r="C16" t="s">
        <v>40</v>
      </c>
      <c r="D16" t="s">
        <v>43</v>
      </c>
      <c r="E16">
        <v>4535</v>
      </c>
      <c r="F16">
        <v>31</v>
      </c>
      <c r="G16">
        <v>86165</v>
      </c>
      <c r="H16">
        <v>140585</v>
      </c>
    </row>
    <row r="17" spans="1:8" x14ac:dyDescent="0.2">
      <c r="A17">
        <v>8</v>
      </c>
      <c r="B17" s="8">
        <v>46030</v>
      </c>
      <c r="C17" t="s">
        <v>40</v>
      </c>
      <c r="D17" t="s">
        <v>41</v>
      </c>
      <c r="E17">
        <v>1553</v>
      </c>
      <c r="F17">
        <v>26</v>
      </c>
      <c r="G17">
        <v>23295</v>
      </c>
      <c r="H17">
        <v>40378</v>
      </c>
    </row>
    <row r="18" spans="1:8" x14ac:dyDescent="0.2">
      <c r="A18">
        <v>8</v>
      </c>
      <c r="B18" s="8">
        <v>46030</v>
      </c>
      <c r="C18" t="s">
        <v>40</v>
      </c>
      <c r="D18" t="s">
        <v>42</v>
      </c>
      <c r="E18">
        <v>6950</v>
      </c>
      <c r="F18">
        <v>29</v>
      </c>
      <c r="G18">
        <v>118150</v>
      </c>
      <c r="H18">
        <v>201550</v>
      </c>
    </row>
    <row r="19" spans="1:8" x14ac:dyDescent="0.2">
      <c r="A19">
        <v>8</v>
      </c>
      <c r="B19" s="8">
        <v>46030</v>
      </c>
      <c r="C19" t="s">
        <v>40</v>
      </c>
      <c r="D19" t="s">
        <v>43</v>
      </c>
      <c r="E19">
        <v>2682</v>
      </c>
      <c r="F19">
        <v>31</v>
      </c>
      <c r="G19">
        <v>50958</v>
      </c>
      <c r="H19">
        <v>83142</v>
      </c>
    </row>
    <row r="20" spans="1:8" x14ac:dyDescent="0.2">
      <c r="A20">
        <v>8</v>
      </c>
      <c r="B20" s="8">
        <v>46030</v>
      </c>
      <c r="C20" t="s">
        <v>40</v>
      </c>
      <c r="D20" t="s">
        <v>41</v>
      </c>
      <c r="E20">
        <v>1734</v>
      </c>
      <c r="F20">
        <v>26</v>
      </c>
      <c r="G20">
        <v>26010</v>
      </c>
      <c r="H20">
        <v>45084</v>
      </c>
    </row>
    <row r="21" spans="1:8" x14ac:dyDescent="0.2">
      <c r="A21">
        <v>8</v>
      </c>
      <c r="B21" s="8">
        <v>46030</v>
      </c>
      <c r="C21" t="s">
        <v>40</v>
      </c>
      <c r="D21" t="s">
        <v>42</v>
      </c>
      <c r="E21">
        <v>898</v>
      </c>
      <c r="F21">
        <v>29</v>
      </c>
      <c r="G21">
        <v>15266</v>
      </c>
      <c r="H21">
        <v>26042</v>
      </c>
    </row>
    <row r="22" spans="1:8" x14ac:dyDescent="0.2">
      <c r="A22">
        <v>8</v>
      </c>
      <c r="B22" s="8">
        <v>46030</v>
      </c>
      <c r="C22" t="s">
        <v>40</v>
      </c>
      <c r="D22" t="s">
        <v>43</v>
      </c>
      <c r="E22">
        <v>4488</v>
      </c>
      <c r="F22">
        <v>31</v>
      </c>
      <c r="G22">
        <v>85272</v>
      </c>
      <c r="H22">
        <v>139128</v>
      </c>
    </row>
    <row r="23" spans="1:8" x14ac:dyDescent="0.2">
      <c r="A23">
        <v>9</v>
      </c>
      <c r="B23" s="8">
        <v>46031</v>
      </c>
      <c r="C23" t="s">
        <v>40</v>
      </c>
      <c r="D23" t="s">
        <v>41</v>
      </c>
      <c r="E23">
        <v>1461</v>
      </c>
      <c r="F23">
        <v>26</v>
      </c>
      <c r="G23">
        <v>20385</v>
      </c>
      <c r="H23">
        <v>37986</v>
      </c>
    </row>
    <row r="24" spans="1:8" x14ac:dyDescent="0.2">
      <c r="A24">
        <v>9</v>
      </c>
      <c r="B24" s="8">
        <v>46031</v>
      </c>
      <c r="C24" t="s">
        <v>40</v>
      </c>
      <c r="D24" t="s">
        <v>42</v>
      </c>
      <c r="E24">
        <v>7510</v>
      </c>
      <c r="F24">
        <v>29</v>
      </c>
      <c r="G24">
        <v>127670</v>
      </c>
      <c r="H24">
        <v>217790</v>
      </c>
    </row>
    <row r="25" spans="1:8" x14ac:dyDescent="0.2">
      <c r="A25">
        <v>9</v>
      </c>
      <c r="B25" s="8">
        <v>46031</v>
      </c>
      <c r="C25" t="s">
        <v>40</v>
      </c>
      <c r="D25" t="s">
        <v>43</v>
      </c>
      <c r="E25">
        <v>2632</v>
      </c>
      <c r="F25">
        <v>31</v>
      </c>
      <c r="G25">
        <v>50008</v>
      </c>
      <c r="H25">
        <v>81592</v>
      </c>
    </row>
    <row r="26" spans="1:8" x14ac:dyDescent="0.2">
      <c r="A26">
        <v>9</v>
      </c>
      <c r="B26" s="8">
        <v>46031</v>
      </c>
      <c r="C26" t="s">
        <v>40</v>
      </c>
      <c r="D26" t="s">
        <v>41</v>
      </c>
      <c r="E26">
        <v>1652</v>
      </c>
      <c r="F26">
        <v>26</v>
      </c>
      <c r="G26">
        <v>23050</v>
      </c>
      <c r="H26">
        <v>42952</v>
      </c>
    </row>
    <row r="27" spans="1:8" x14ac:dyDescent="0.2">
      <c r="A27">
        <v>9</v>
      </c>
      <c r="B27" s="8">
        <v>46031</v>
      </c>
      <c r="C27" t="s">
        <v>40</v>
      </c>
      <c r="D27" t="s">
        <v>42</v>
      </c>
      <c r="E27">
        <v>925</v>
      </c>
      <c r="F27">
        <v>29</v>
      </c>
      <c r="G27">
        <v>15725</v>
      </c>
      <c r="H27">
        <v>26825</v>
      </c>
    </row>
    <row r="28" spans="1:8" x14ac:dyDescent="0.2">
      <c r="A28">
        <v>9</v>
      </c>
      <c r="B28" s="8">
        <v>46031</v>
      </c>
      <c r="C28" t="s">
        <v>40</v>
      </c>
      <c r="D28" t="s">
        <v>43</v>
      </c>
      <c r="E28">
        <v>4627</v>
      </c>
      <c r="F28">
        <v>31</v>
      </c>
      <c r="G28">
        <v>87913</v>
      </c>
      <c r="H28">
        <v>143437</v>
      </c>
    </row>
    <row r="29" spans="1:8" x14ac:dyDescent="0.2">
      <c r="A29">
        <v>10</v>
      </c>
      <c r="B29" s="8">
        <v>46032</v>
      </c>
      <c r="C29" t="s">
        <v>40</v>
      </c>
      <c r="D29" t="s">
        <v>41</v>
      </c>
      <c r="E29">
        <v>1454</v>
      </c>
      <c r="F29">
        <v>26</v>
      </c>
      <c r="G29">
        <v>19240</v>
      </c>
      <c r="H29">
        <v>37804</v>
      </c>
    </row>
    <row r="30" spans="1:8" x14ac:dyDescent="0.2">
      <c r="A30">
        <v>10</v>
      </c>
      <c r="B30" s="8">
        <v>46032</v>
      </c>
      <c r="C30" t="s">
        <v>40</v>
      </c>
      <c r="D30" t="s">
        <v>42</v>
      </c>
      <c r="E30">
        <v>7090</v>
      </c>
      <c r="F30">
        <v>29</v>
      </c>
      <c r="G30">
        <v>120530</v>
      </c>
      <c r="H30">
        <v>205610</v>
      </c>
    </row>
    <row r="31" spans="1:8" x14ac:dyDescent="0.2">
      <c r="A31">
        <v>10</v>
      </c>
      <c r="B31" s="8">
        <v>46032</v>
      </c>
      <c r="C31" t="s">
        <v>40</v>
      </c>
      <c r="D31" t="s">
        <v>43</v>
      </c>
      <c r="E31">
        <v>2757</v>
      </c>
      <c r="F31">
        <v>31</v>
      </c>
      <c r="G31">
        <v>52383</v>
      </c>
      <c r="H31">
        <v>85467</v>
      </c>
    </row>
    <row r="32" spans="1:8" x14ac:dyDescent="0.2">
      <c r="A32">
        <v>10</v>
      </c>
      <c r="B32" s="8">
        <v>46032</v>
      </c>
      <c r="C32" t="s">
        <v>40</v>
      </c>
      <c r="D32" t="s">
        <v>41</v>
      </c>
      <c r="E32">
        <v>1538</v>
      </c>
      <c r="F32">
        <v>26</v>
      </c>
      <c r="G32">
        <v>20352</v>
      </c>
      <c r="H32">
        <v>39988</v>
      </c>
    </row>
    <row r="33" spans="1:8" x14ac:dyDescent="0.2">
      <c r="A33">
        <v>10</v>
      </c>
      <c r="B33" s="8">
        <v>46032</v>
      </c>
      <c r="C33" t="s">
        <v>40</v>
      </c>
      <c r="D33" t="s">
        <v>42</v>
      </c>
      <c r="E33">
        <v>870</v>
      </c>
      <c r="F33">
        <v>29</v>
      </c>
      <c r="G33">
        <v>14790</v>
      </c>
      <c r="H33">
        <v>25230</v>
      </c>
    </row>
    <row r="34" spans="1:8" x14ac:dyDescent="0.2">
      <c r="A34">
        <v>10</v>
      </c>
      <c r="B34" s="8">
        <v>46032</v>
      </c>
      <c r="C34" t="s">
        <v>40</v>
      </c>
      <c r="D34" t="s">
        <v>43</v>
      </c>
      <c r="E34">
        <v>4764</v>
      </c>
      <c r="F34">
        <v>31</v>
      </c>
      <c r="G34">
        <v>90516</v>
      </c>
      <c r="H34">
        <v>147684</v>
      </c>
    </row>
    <row r="35" spans="1:8" x14ac:dyDescent="0.2">
      <c r="A35">
        <v>11</v>
      </c>
      <c r="B35" s="8">
        <v>46033</v>
      </c>
      <c r="C35" t="s">
        <v>40</v>
      </c>
      <c r="D35" t="s">
        <v>41</v>
      </c>
      <c r="E35">
        <v>1630</v>
      </c>
      <c r="F35">
        <v>26</v>
      </c>
      <c r="G35">
        <v>20721</v>
      </c>
      <c r="H35">
        <v>42380</v>
      </c>
    </row>
    <row r="36" spans="1:8" x14ac:dyDescent="0.2">
      <c r="A36">
        <v>11</v>
      </c>
      <c r="B36" s="8">
        <v>46033</v>
      </c>
      <c r="C36" t="s">
        <v>40</v>
      </c>
      <c r="D36" t="s">
        <v>42</v>
      </c>
      <c r="E36">
        <v>6740</v>
      </c>
      <c r="F36">
        <v>29</v>
      </c>
      <c r="G36">
        <v>114580</v>
      </c>
      <c r="H36">
        <v>195460</v>
      </c>
    </row>
    <row r="37" spans="1:8" x14ac:dyDescent="0.2">
      <c r="A37">
        <v>11</v>
      </c>
      <c r="B37" s="8">
        <v>46033</v>
      </c>
      <c r="C37" t="s">
        <v>40</v>
      </c>
      <c r="D37" t="s">
        <v>43</v>
      </c>
      <c r="E37">
        <v>2832</v>
      </c>
      <c r="F37">
        <v>31</v>
      </c>
      <c r="G37">
        <v>53808</v>
      </c>
      <c r="H37">
        <v>87792</v>
      </c>
    </row>
    <row r="38" spans="1:8" x14ac:dyDescent="0.2">
      <c r="A38">
        <v>11</v>
      </c>
      <c r="B38" s="8">
        <v>46033</v>
      </c>
      <c r="C38" t="s">
        <v>40</v>
      </c>
      <c r="D38" t="s">
        <v>41</v>
      </c>
      <c r="E38">
        <v>1751</v>
      </c>
      <c r="F38">
        <v>26</v>
      </c>
      <c r="G38">
        <v>22259</v>
      </c>
      <c r="H38">
        <v>45526</v>
      </c>
    </row>
    <row r="39" spans="1:8" x14ac:dyDescent="0.2">
      <c r="A39">
        <v>11</v>
      </c>
      <c r="B39" s="8">
        <v>46033</v>
      </c>
      <c r="C39" t="s">
        <v>40</v>
      </c>
      <c r="D39" t="s">
        <v>42</v>
      </c>
      <c r="E39">
        <v>943</v>
      </c>
      <c r="F39">
        <v>29</v>
      </c>
      <c r="G39">
        <v>16031</v>
      </c>
      <c r="H39">
        <v>27347</v>
      </c>
    </row>
    <row r="40" spans="1:8" x14ac:dyDescent="0.2">
      <c r="A40">
        <v>11</v>
      </c>
      <c r="B40" s="8">
        <v>46033</v>
      </c>
      <c r="C40" t="s">
        <v>40</v>
      </c>
      <c r="D40" t="s">
        <v>43</v>
      </c>
      <c r="E40">
        <v>4306</v>
      </c>
      <c r="F40">
        <v>31</v>
      </c>
      <c r="G40">
        <v>81814</v>
      </c>
      <c r="H40">
        <v>133486</v>
      </c>
    </row>
    <row r="41" spans="1:8" x14ac:dyDescent="0.2">
      <c r="A41">
        <v>12</v>
      </c>
      <c r="B41" s="8">
        <v>46034</v>
      </c>
      <c r="C41" t="s">
        <v>40</v>
      </c>
      <c r="D41" t="s">
        <v>41</v>
      </c>
      <c r="E41">
        <v>1652</v>
      </c>
      <c r="F41">
        <v>26</v>
      </c>
      <c r="G41">
        <v>20239</v>
      </c>
      <c r="H41">
        <v>42952</v>
      </c>
    </row>
    <row r="42" spans="1:8" x14ac:dyDescent="0.2">
      <c r="A42">
        <v>12</v>
      </c>
      <c r="B42" s="8">
        <v>46034</v>
      </c>
      <c r="C42" t="s">
        <v>40</v>
      </c>
      <c r="D42" t="s">
        <v>42</v>
      </c>
      <c r="E42">
        <v>6950</v>
      </c>
      <c r="F42">
        <v>29</v>
      </c>
      <c r="G42">
        <v>118150</v>
      </c>
      <c r="H42">
        <v>201550</v>
      </c>
    </row>
    <row r="43" spans="1:8" x14ac:dyDescent="0.2">
      <c r="A43">
        <v>12</v>
      </c>
      <c r="B43" s="8">
        <v>46034</v>
      </c>
      <c r="C43" t="s">
        <v>40</v>
      </c>
      <c r="D43" t="s">
        <v>43</v>
      </c>
      <c r="E43">
        <v>2757</v>
      </c>
      <c r="F43">
        <v>31</v>
      </c>
      <c r="G43">
        <v>52383</v>
      </c>
      <c r="H43">
        <v>85467</v>
      </c>
    </row>
    <row r="44" spans="1:8" x14ac:dyDescent="0.2">
      <c r="A44">
        <v>12</v>
      </c>
      <c r="B44" s="8">
        <v>46034</v>
      </c>
      <c r="C44" t="s">
        <v>40</v>
      </c>
      <c r="D44" t="s">
        <v>41</v>
      </c>
      <c r="E44">
        <v>1521</v>
      </c>
      <c r="F44">
        <v>26</v>
      </c>
      <c r="G44">
        <v>18634</v>
      </c>
      <c r="H44">
        <v>39546</v>
      </c>
    </row>
    <row r="45" spans="1:8" x14ac:dyDescent="0.2">
      <c r="A45">
        <v>12</v>
      </c>
      <c r="B45" s="8">
        <v>46034</v>
      </c>
      <c r="C45" t="s">
        <v>40</v>
      </c>
      <c r="D45" t="s">
        <v>42</v>
      </c>
      <c r="E45">
        <v>971</v>
      </c>
      <c r="F45">
        <v>29</v>
      </c>
      <c r="G45">
        <v>16507</v>
      </c>
      <c r="H45">
        <v>28159</v>
      </c>
    </row>
    <row r="46" spans="1:8" x14ac:dyDescent="0.2">
      <c r="A46">
        <v>12</v>
      </c>
      <c r="B46" s="8">
        <v>46034</v>
      </c>
      <c r="C46" t="s">
        <v>40</v>
      </c>
      <c r="D46" t="s">
        <v>43</v>
      </c>
      <c r="E46">
        <v>4599</v>
      </c>
      <c r="F46">
        <v>31</v>
      </c>
      <c r="G46">
        <v>87381</v>
      </c>
      <c r="H46">
        <v>142569</v>
      </c>
    </row>
    <row r="47" spans="1:8" x14ac:dyDescent="0.2">
      <c r="A47">
        <v>13</v>
      </c>
      <c r="B47" s="8">
        <v>46035</v>
      </c>
      <c r="C47" t="s">
        <v>40</v>
      </c>
      <c r="D47" t="s">
        <v>41</v>
      </c>
      <c r="E47">
        <v>1610</v>
      </c>
      <c r="F47">
        <v>26</v>
      </c>
      <c r="G47">
        <v>19725</v>
      </c>
      <c r="H47">
        <v>41860</v>
      </c>
    </row>
    <row r="48" spans="1:8" x14ac:dyDescent="0.2">
      <c r="A48">
        <v>13</v>
      </c>
      <c r="B48" s="8">
        <v>46035</v>
      </c>
      <c r="C48" t="s">
        <v>40</v>
      </c>
      <c r="D48" t="s">
        <v>42</v>
      </c>
      <c r="E48">
        <v>6966</v>
      </c>
      <c r="F48">
        <v>29</v>
      </c>
      <c r="G48">
        <v>112259</v>
      </c>
      <c r="H48">
        <v>202014</v>
      </c>
    </row>
    <row r="49" spans="1:8" x14ac:dyDescent="0.2">
      <c r="A49">
        <v>13</v>
      </c>
      <c r="B49" s="8">
        <v>46035</v>
      </c>
      <c r="C49" t="s">
        <v>40</v>
      </c>
      <c r="D49" t="s">
        <v>43</v>
      </c>
      <c r="E49">
        <v>2854</v>
      </c>
      <c r="F49">
        <v>31</v>
      </c>
      <c r="G49">
        <v>54226</v>
      </c>
      <c r="H49">
        <v>88474</v>
      </c>
    </row>
    <row r="50" spans="1:8" x14ac:dyDescent="0.2">
      <c r="A50">
        <v>13</v>
      </c>
      <c r="B50" s="8">
        <v>46035</v>
      </c>
      <c r="C50" t="s">
        <v>40</v>
      </c>
      <c r="D50" t="s">
        <v>41</v>
      </c>
      <c r="E50">
        <v>2017</v>
      </c>
      <c r="F50">
        <v>26</v>
      </c>
      <c r="G50">
        <v>24711</v>
      </c>
      <c r="H50">
        <v>52442</v>
      </c>
    </row>
    <row r="51" spans="1:8" x14ac:dyDescent="0.2">
      <c r="A51">
        <v>13</v>
      </c>
      <c r="B51" s="8">
        <v>46035</v>
      </c>
      <c r="C51" t="s">
        <v>40</v>
      </c>
      <c r="D51" t="s">
        <v>42</v>
      </c>
      <c r="E51">
        <v>1335</v>
      </c>
      <c r="F51">
        <v>29</v>
      </c>
      <c r="G51">
        <v>21514</v>
      </c>
      <c r="H51">
        <v>38715</v>
      </c>
    </row>
    <row r="52" spans="1:8" x14ac:dyDescent="0.2">
      <c r="A52">
        <v>13</v>
      </c>
      <c r="B52" s="8">
        <v>46035</v>
      </c>
      <c r="C52" t="s">
        <v>40</v>
      </c>
      <c r="D52" t="s">
        <v>43</v>
      </c>
      <c r="E52">
        <v>1681</v>
      </c>
      <c r="F52">
        <v>31</v>
      </c>
      <c r="G52">
        <v>31939</v>
      </c>
      <c r="H52">
        <v>52111</v>
      </c>
    </row>
    <row r="53" spans="1:8" x14ac:dyDescent="0.2">
      <c r="A53">
        <v>14</v>
      </c>
      <c r="B53" s="8">
        <v>46036</v>
      </c>
      <c r="C53" t="s">
        <v>40</v>
      </c>
      <c r="D53" t="s">
        <v>41</v>
      </c>
      <c r="E53">
        <v>1639</v>
      </c>
      <c r="F53">
        <v>26</v>
      </c>
      <c r="G53">
        <v>20080</v>
      </c>
      <c r="H53">
        <v>42614</v>
      </c>
    </row>
    <row r="54" spans="1:8" x14ac:dyDescent="0.2">
      <c r="A54">
        <v>14</v>
      </c>
      <c r="B54" s="8">
        <v>46036</v>
      </c>
      <c r="C54" t="s">
        <v>40</v>
      </c>
      <c r="D54" t="s">
        <v>42</v>
      </c>
      <c r="E54">
        <v>2016</v>
      </c>
      <c r="F54">
        <v>29</v>
      </c>
      <c r="G54">
        <v>31289</v>
      </c>
      <c r="H54">
        <v>58464</v>
      </c>
    </row>
    <row r="55" spans="1:8" x14ac:dyDescent="0.2">
      <c r="A55">
        <v>14</v>
      </c>
      <c r="B55" s="8">
        <v>46036</v>
      </c>
      <c r="C55" t="s">
        <v>40</v>
      </c>
      <c r="D55" t="s">
        <v>43</v>
      </c>
      <c r="E55">
        <v>729</v>
      </c>
      <c r="F55">
        <v>31</v>
      </c>
      <c r="G55">
        <v>13851</v>
      </c>
      <c r="H55">
        <v>22599</v>
      </c>
    </row>
    <row r="56" spans="1:8" x14ac:dyDescent="0.2">
      <c r="A56">
        <v>14</v>
      </c>
      <c r="B56" s="8">
        <v>46036</v>
      </c>
      <c r="C56" t="s">
        <v>40</v>
      </c>
      <c r="D56" t="s">
        <v>41</v>
      </c>
      <c r="E56">
        <v>2101</v>
      </c>
      <c r="F56">
        <v>26</v>
      </c>
      <c r="G56">
        <v>25740</v>
      </c>
      <c r="H56">
        <v>54626</v>
      </c>
    </row>
    <row r="57" spans="1:8" x14ac:dyDescent="0.2">
      <c r="A57">
        <v>14</v>
      </c>
      <c r="B57" s="8">
        <v>46036</v>
      </c>
      <c r="C57" t="s">
        <v>40</v>
      </c>
      <c r="D57" t="s">
        <v>42</v>
      </c>
      <c r="E57">
        <v>1305</v>
      </c>
      <c r="F57">
        <v>29</v>
      </c>
      <c r="G57">
        <v>20254</v>
      </c>
      <c r="H57">
        <v>37845</v>
      </c>
    </row>
    <row r="58" spans="1:8" x14ac:dyDescent="0.2">
      <c r="A58">
        <v>15</v>
      </c>
      <c r="B58" s="8">
        <v>46037</v>
      </c>
      <c r="C58" t="s">
        <v>40</v>
      </c>
      <c r="D58" t="s">
        <v>41</v>
      </c>
      <c r="E58">
        <v>1632</v>
      </c>
      <c r="F58">
        <v>26</v>
      </c>
      <c r="G58">
        <v>19994</v>
      </c>
      <c r="H58">
        <v>42432</v>
      </c>
    </row>
    <row r="59" spans="1:8" x14ac:dyDescent="0.2">
      <c r="A59">
        <v>15</v>
      </c>
      <c r="B59" s="8">
        <v>46037</v>
      </c>
      <c r="C59" t="s">
        <v>40</v>
      </c>
      <c r="D59" t="s">
        <v>41</v>
      </c>
      <c r="E59">
        <v>2050</v>
      </c>
      <c r="F59">
        <v>26</v>
      </c>
      <c r="G59">
        <v>25115</v>
      </c>
      <c r="H59">
        <v>53300</v>
      </c>
    </row>
    <row r="60" spans="1:8" x14ac:dyDescent="0.2">
      <c r="A60">
        <v>15</v>
      </c>
      <c r="B60" s="8">
        <v>46037</v>
      </c>
      <c r="C60" t="s">
        <v>40</v>
      </c>
      <c r="D60" t="s">
        <v>42</v>
      </c>
      <c r="E60">
        <v>1265</v>
      </c>
      <c r="F60">
        <v>29</v>
      </c>
      <c r="G60">
        <v>19179</v>
      </c>
      <c r="H60">
        <v>36685</v>
      </c>
    </row>
    <row r="61" spans="1:8" x14ac:dyDescent="0.2">
      <c r="A61">
        <v>16</v>
      </c>
      <c r="B61" s="8">
        <v>46038</v>
      </c>
      <c r="C61" t="s">
        <v>40</v>
      </c>
      <c r="D61" t="s">
        <v>41</v>
      </c>
      <c r="E61">
        <v>49</v>
      </c>
      <c r="F61">
        <v>26</v>
      </c>
      <c r="G61">
        <v>600</v>
      </c>
      <c r="H61">
        <v>1274</v>
      </c>
    </row>
    <row r="62" spans="1:8" x14ac:dyDescent="0.2">
      <c r="A62">
        <v>16</v>
      </c>
      <c r="B62" s="8">
        <v>46038</v>
      </c>
      <c r="C62" t="s">
        <v>40</v>
      </c>
      <c r="D62" t="s">
        <v>41</v>
      </c>
      <c r="E62">
        <v>2034</v>
      </c>
      <c r="F62">
        <v>26</v>
      </c>
      <c r="G62">
        <v>24919</v>
      </c>
      <c r="H62">
        <v>52884</v>
      </c>
    </row>
    <row r="63" spans="1:8" x14ac:dyDescent="0.2">
      <c r="A63">
        <v>16</v>
      </c>
      <c r="B63" s="8">
        <v>46038</v>
      </c>
      <c r="C63" t="s">
        <v>40</v>
      </c>
      <c r="D63" t="s">
        <v>42</v>
      </c>
      <c r="E63">
        <v>1215</v>
      </c>
      <c r="F63">
        <v>29</v>
      </c>
      <c r="G63">
        <v>18146</v>
      </c>
      <c r="H63">
        <v>35235</v>
      </c>
    </row>
    <row r="64" spans="1:8" x14ac:dyDescent="0.2">
      <c r="A64">
        <v>17</v>
      </c>
      <c r="B64" s="8">
        <v>46039</v>
      </c>
      <c r="C64" t="s">
        <v>40</v>
      </c>
      <c r="D64" t="s">
        <v>41</v>
      </c>
      <c r="E64">
        <v>1967</v>
      </c>
      <c r="F64">
        <v>26</v>
      </c>
      <c r="G64">
        <v>24098</v>
      </c>
      <c r="H64">
        <v>51142</v>
      </c>
    </row>
    <row r="65" spans="1:8" x14ac:dyDescent="0.2">
      <c r="A65">
        <v>17</v>
      </c>
      <c r="B65" s="8">
        <v>46039</v>
      </c>
      <c r="C65" t="s">
        <v>40</v>
      </c>
      <c r="D65" t="s">
        <v>42</v>
      </c>
      <c r="E65">
        <v>1295</v>
      </c>
      <c r="F65">
        <v>29</v>
      </c>
      <c r="G65">
        <v>19120</v>
      </c>
      <c r="H65">
        <v>37555</v>
      </c>
    </row>
    <row r="66" spans="1:8" x14ac:dyDescent="0.2">
      <c r="A66">
        <v>18</v>
      </c>
      <c r="B66" s="8">
        <v>46040</v>
      </c>
      <c r="C66" t="s">
        <v>40</v>
      </c>
      <c r="D66" t="s">
        <v>41</v>
      </c>
      <c r="E66">
        <v>1675</v>
      </c>
      <c r="F66">
        <v>26</v>
      </c>
      <c r="G66">
        <v>20521</v>
      </c>
      <c r="H66">
        <v>43550</v>
      </c>
    </row>
    <row r="67" spans="1:8" x14ac:dyDescent="0.2">
      <c r="A67">
        <v>18</v>
      </c>
      <c r="B67" s="8">
        <v>46040</v>
      </c>
      <c r="C67" t="s">
        <v>40</v>
      </c>
      <c r="D67" t="s">
        <v>42</v>
      </c>
      <c r="E67">
        <v>6966</v>
      </c>
      <c r="F67">
        <v>29</v>
      </c>
      <c r="G67">
        <v>102018</v>
      </c>
      <c r="H67">
        <v>202014</v>
      </c>
    </row>
    <row r="68" spans="1:8" x14ac:dyDescent="0.2">
      <c r="A68">
        <v>18</v>
      </c>
      <c r="B68" s="8">
        <v>46040</v>
      </c>
      <c r="C68" t="s">
        <v>40</v>
      </c>
      <c r="D68" t="s">
        <v>42</v>
      </c>
      <c r="E68">
        <v>1345</v>
      </c>
      <c r="F68">
        <v>29</v>
      </c>
      <c r="G68">
        <v>19698</v>
      </c>
      <c r="H68">
        <v>39005</v>
      </c>
    </row>
    <row r="69" spans="1:8" x14ac:dyDescent="0.2">
      <c r="A69">
        <v>19</v>
      </c>
      <c r="B69" s="8">
        <v>46041</v>
      </c>
      <c r="C69" t="s">
        <v>40</v>
      </c>
      <c r="D69" t="s">
        <v>41</v>
      </c>
      <c r="E69">
        <v>1646</v>
      </c>
      <c r="F69">
        <v>26</v>
      </c>
      <c r="G69">
        <v>20432</v>
      </c>
      <c r="H69">
        <v>42796</v>
      </c>
    </row>
    <row r="70" spans="1:8" x14ac:dyDescent="0.2">
      <c r="A70">
        <v>19</v>
      </c>
      <c r="B70" s="8">
        <v>46041</v>
      </c>
      <c r="C70" t="s">
        <v>40</v>
      </c>
      <c r="D70" t="s">
        <v>42</v>
      </c>
      <c r="E70">
        <v>7247</v>
      </c>
      <c r="F70">
        <v>29</v>
      </c>
      <c r="G70">
        <v>104866</v>
      </c>
      <c r="H70">
        <v>210163</v>
      </c>
    </row>
    <row r="71" spans="1:8" x14ac:dyDescent="0.2">
      <c r="A71">
        <v>19</v>
      </c>
      <c r="B71" s="8">
        <v>46041</v>
      </c>
      <c r="C71" t="s">
        <v>40</v>
      </c>
      <c r="D71" t="s">
        <v>43</v>
      </c>
      <c r="E71">
        <v>2829</v>
      </c>
      <c r="F71">
        <v>31</v>
      </c>
      <c r="G71">
        <v>44195</v>
      </c>
      <c r="H71">
        <v>87699</v>
      </c>
    </row>
    <row r="72" spans="1:8" x14ac:dyDescent="0.2">
      <c r="A72">
        <v>19</v>
      </c>
      <c r="B72" s="8">
        <v>46041</v>
      </c>
      <c r="C72" t="s">
        <v>40</v>
      </c>
      <c r="D72" t="s">
        <v>42</v>
      </c>
      <c r="E72">
        <v>1335</v>
      </c>
      <c r="F72">
        <v>29</v>
      </c>
      <c r="G72">
        <v>19318</v>
      </c>
      <c r="H72">
        <v>38715</v>
      </c>
    </row>
    <row r="73" spans="1:8" x14ac:dyDescent="0.2">
      <c r="A73">
        <v>20</v>
      </c>
      <c r="B73" s="8">
        <v>46042</v>
      </c>
      <c r="C73" t="s">
        <v>40</v>
      </c>
      <c r="D73" t="s">
        <v>41</v>
      </c>
      <c r="E73">
        <v>1603</v>
      </c>
      <c r="F73">
        <v>26</v>
      </c>
      <c r="G73">
        <v>19898</v>
      </c>
      <c r="H73">
        <v>41678</v>
      </c>
    </row>
    <row r="74" spans="1:8" x14ac:dyDescent="0.2">
      <c r="A74">
        <v>20</v>
      </c>
      <c r="B74" s="8">
        <v>46042</v>
      </c>
      <c r="C74" t="s">
        <v>40</v>
      </c>
      <c r="D74" t="s">
        <v>42</v>
      </c>
      <c r="E74">
        <v>7282</v>
      </c>
      <c r="F74">
        <v>29</v>
      </c>
      <c r="G74">
        <v>105159</v>
      </c>
      <c r="H74">
        <v>211178</v>
      </c>
    </row>
    <row r="75" spans="1:8" x14ac:dyDescent="0.2">
      <c r="A75">
        <v>20</v>
      </c>
      <c r="B75" s="8">
        <v>46042</v>
      </c>
      <c r="C75" t="s">
        <v>40</v>
      </c>
      <c r="D75" t="s">
        <v>43</v>
      </c>
      <c r="E75">
        <v>2665</v>
      </c>
      <c r="F75">
        <v>31</v>
      </c>
      <c r="G75">
        <v>41633</v>
      </c>
      <c r="H75">
        <v>82615</v>
      </c>
    </row>
    <row r="76" spans="1:8" x14ac:dyDescent="0.2">
      <c r="A76">
        <v>20</v>
      </c>
      <c r="B76" s="8">
        <v>46042</v>
      </c>
      <c r="C76" t="s">
        <v>40</v>
      </c>
      <c r="D76" t="s">
        <v>42</v>
      </c>
      <c r="E76">
        <v>1225</v>
      </c>
      <c r="F76">
        <v>29</v>
      </c>
      <c r="G76">
        <v>17690</v>
      </c>
      <c r="H76">
        <v>35525</v>
      </c>
    </row>
    <row r="77" spans="1:8" x14ac:dyDescent="0.2">
      <c r="A77">
        <v>21</v>
      </c>
      <c r="B77" s="8">
        <v>46043</v>
      </c>
      <c r="C77" t="s">
        <v>40</v>
      </c>
      <c r="D77" t="s">
        <v>41</v>
      </c>
      <c r="E77">
        <v>1603</v>
      </c>
      <c r="F77">
        <v>26</v>
      </c>
      <c r="G77">
        <v>18876</v>
      </c>
      <c r="H77">
        <v>41678</v>
      </c>
    </row>
    <row r="78" spans="1:8" x14ac:dyDescent="0.2">
      <c r="A78">
        <v>21</v>
      </c>
      <c r="B78" s="8">
        <v>46043</v>
      </c>
      <c r="C78" t="s">
        <v>40</v>
      </c>
      <c r="D78" t="s">
        <v>42</v>
      </c>
      <c r="E78">
        <v>5505</v>
      </c>
      <c r="F78">
        <v>29</v>
      </c>
      <c r="G78">
        <v>79498</v>
      </c>
      <c r="H78">
        <v>159645</v>
      </c>
    </row>
    <row r="79" spans="1:8" x14ac:dyDescent="0.2">
      <c r="A79">
        <v>21</v>
      </c>
      <c r="B79" s="8">
        <v>46043</v>
      </c>
      <c r="C79" t="s">
        <v>40</v>
      </c>
      <c r="D79" t="s">
        <v>43</v>
      </c>
      <c r="E79">
        <v>2506</v>
      </c>
      <c r="F79">
        <v>31</v>
      </c>
      <c r="G79">
        <v>39149</v>
      </c>
      <c r="H79">
        <v>77686</v>
      </c>
    </row>
    <row r="80" spans="1:8" x14ac:dyDescent="0.2">
      <c r="A80">
        <v>21</v>
      </c>
      <c r="B80" s="8">
        <v>46043</v>
      </c>
      <c r="C80" t="s">
        <v>40</v>
      </c>
      <c r="D80" t="s">
        <v>42</v>
      </c>
      <c r="E80">
        <v>1275</v>
      </c>
      <c r="F80">
        <v>29</v>
      </c>
      <c r="G80">
        <v>18412</v>
      </c>
      <c r="H80">
        <v>36975</v>
      </c>
    </row>
    <row r="81" spans="1:8" x14ac:dyDescent="0.2">
      <c r="A81">
        <v>22</v>
      </c>
      <c r="B81" s="8">
        <v>46044</v>
      </c>
      <c r="C81" t="s">
        <v>40</v>
      </c>
      <c r="D81" t="s">
        <v>41</v>
      </c>
      <c r="E81">
        <v>1725</v>
      </c>
      <c r="F81">
        <v>26</v>
      </c>
      <c r="G81">
        <v>19846</v>
      </c>
      <c r="H81">
        <v>44850</v>
      </c>
    </row>
    <row r="82" spans="1:8" x14ac:dyDescent="0.2">
      <c r="A82">
        <v>22</v>
      </c>
      <c r="B82" s="8">
        <v>46044</v>
      </c>
      <c r="C82" t="s">
        <v>40</v>
      </c>
      <c r="D82" t="s">
        <v>42</v>
      </c>
      <c r="E82">
        <v>7563</v>
      </c>
      <c r="F82">
        <v>29</v>
      </c>
      <c r="G82">
        <v>107700</v>
      </c>
      <c r="H82">
        <v>219327</v>
      </c>
    </row>
    <row r="83" spans="1:8" x14ac:dyDescent="0.2">
      <c r="A83">
        <v>22</v>
      </c>
      <c r="B83" s="8">
        <v>46044</v>
      </c>
      <c r="C83" t="s">
        <v>40</v>
      </c>
      <c r="D83" t="s">
        <v>43</v>
      </c>
      <c r="E83">
        <v>2779</v>
      </c>
      <c r="F83">
        <v>31</v>
      </c>
      <c r="G83">
        <v>44281</v>
      </c>
      <c r="H83">
        <v>86149</v>
      </c>
    </row>
    <row r="84" spans="1:8" x14ac:dyDescent="0.2">
      <c r="A84">
        <v>22</v>
      </c>
      <c r="B84" s="8">
        <v>46044</v>
      </c>
      <c r="C84" t="s">
        <v>40</v>
      </c>
      <c r="D84" t="s">
        <v>42</v>
      </c>
      <c r="E84">
        <v>1265</v>
      </c>
      <c r="F84">
        <v>29</v>
      </c>
      <c r="G84">
        <v>18014</v>
      </c>
      <c r="H84">
        <v>36685</v>
      </c>
    </row>
    <row r="85" spans="1:8" x14ac:dyDescent="0.2">
      <c r="A85">
        <v>23</v>
      </c>
      <c r="B85" s="8">
        <v>46045</v>
      </c>
      <c r="C85" t="s">
        <v>40</v>
      </c>
      <c r="D85" t="s">
        <v>41</v>
      </c>
      <c r="E85">
        <v>1689</v>
      </c>
      <c r="F85">
        <v>26</v>
      </c>
      <c r="G85">
        <v>19053</v>
      </c>
      <c r="H85">
        <v>43914</v>
      </c>
    </row>
    <row r="86" spans="1:8" x14ac:dyDescent="0.2">
      <c r="A86">
        <v>23</v>
      </c>
      <c r="B86" s="8">
        <v>46045</v>
      </c>
      <c r="C86" t="s">
        <v>40</v>
      </c>
      <c r="D86" t="s">
        <v>42</v>
      </c>
      <c r="E86">
        <v>7704</v>
      </c>
      <c r="F86">
        <v>29</v>
      </c>
      <c r="G86">
        <v>109708</v>
      </c>
      <c r="H86">
        <v>223416</v>
      </c>
    </row>
    <row r="87" spans="1:8" x14ac:dyDescent="0.2">
      <c r="A87">
        <v>23</v>
      </c>
      <c r="B87" s="8">
        <v>46045</v>
      </c>
      <c r="C87" t="s">
        <v>40</v>
      </c>
      <c r="D87" t="s">
        <v>43</v>
      </c>
      <c r="E87">
        <v>2955</v>
      </c>
      <c r="F87">
        <v>31</v>
      </c>
      <c r="G87">
        <v>47085</v>
      </c>
      <c r="H87">
        <v>91605</v>
      </c>
    </row>
    <row r="88" spans="1:8" x14ac:dyDescent="0.2">
      <c r="A88">
        <v>23</v>
      </c>
      <c r="B88" s="8">
        <v>46045</v>
      </c>
      <c r="C88" t="s">
        <v>40</v>
      </c>
      <c r="D88" t="s">
        <v>42</v>
      </c>
      <c r="E88">
        <v>1305</v>
      </c>
      <c r="F88">
        <v>29</v>
      </c>
      <c r="G88">
        <v>18584</v>
      </c>
      <c r="H88">
        <v>37845</v>
      </c>
    </row>
    <row r="89" spans="1:8" x14ac:dyDescent="0.2">
      <c r="A89">
        <v>24</v>
      </c>
      <c r="B89" s="8">
        <v>46046</v>
      </c>
      <c r="C89" t="s">
        <v>40</v>
      </c>
      <c r="D89" t="s">
        <v>41</v>
      </c>
      <c r="E89">
        <v>1603</v>
      </c>
      <c r="F89">
        <v>26</v>
      </c>
      <c r="G89">
        <v>17976</v>
      </c>
      <c r="H89">
        <v>41678</v>
      </c>
    </row>
    <row r="90" spans="1:8" x14ac:dyDescent="0.2">
      <c r="A90">
        <v>24</v>
      </c>
      <c r="B90" s="8">
        <v>46046</v>
      </c>
      <c r="C90" t="s">
        <v>40</v>
      </c>
      <c r="D90" t="s">
        <v>42</v>
      </c>
      <c r="E90">
        <v>4733</v>
      </c>
      <c r="F90">
        <v>29</v>
      </c>
      <c r="G90">
        <v>67072</v>
      </c>
      <c r="H90">
        <v>137257</v>
      </c>
    </row>
    <row r="91" spans="1:8" x14ac:dyDescent="0.2">
      <c r="A91">
        <v>24</v>
      </c>
      <c r="B91" s="8">
        <v>46046</v>
      </c>
      <c r="C91" t="s">
        <v>40</v>
      </c>
      <c r="D91" t="s">
        <v>43</v>
      </c>
      <c r="E91">
        <v>2980</v>
      </c>
      <c r="F91">
        <v>31</v>
      </c>
      <c r="G91">
        <v>46337</v>
      </c>
      <c r="H91">
        <v>92380</v>
      </c>
    </row>
    <row r="92" spans="1:8" x14ac:dyDescent="0.2">
      <c r="A92">
        <v>24</v>
      </c>
      <c r="B92" s="8">
        <v>46046</v>
      </c>
      <c r="C92" t="s">
        <v>40</v>
      </c>
      <c r="D92" t="s">
        <v>41</v>
      </c>
      <c r="E92">
        <v>2050</v>
      </c>
      <c r="F92">
        <v>26</v>
      </c>
      <c r="G92">
        <v>22989</v>
      </c>
      <c r="H92">
        <v>53300</v>
      </c>
    </row>
    <row r="93" spans="1:8" x14ac:dyDescent="0.2">
      <c r="A93">
        <v>24</v>
      </c>
      <c r="B93" s="8">
        <v>46046</v>
      </c>
      <c r="C93" t="s">
        <v>40</v>
      </c>
      <c r="D93" t="s">
        <v>42</v>
      </c>
      <c r="E93">
        <v>1345</v>
      </c>
      <c r="F93">
        <v>29</v>
      </c>
      <c r="G93">
        <v>19060</v>
      </c>
      <c r="H93">
        <v>39005</v>
      </c>
    </row>
    <row r="94" spans="1:8" x14ac:dyDescent="0.2">
      <c r="A94">
        <v>24</v>
      </c>
      <c r="B94" s="8">
        <v>46046</v>
      </c>
      <c r="C94" t="s">
        <v>40</v>
      </c>
      <c r="D94" t="s">
        <v>43</v>
      </c>
      <c r="E94">
        <v>4708</v>
      </c>
      <c r="F94">
        <v>31</v>
      </c>
      <c r="G94">
        <v>73206</v>
      </c>
      <c r="H94">
        <v>145948</v>
      </c>
    </row>
    <row r="95" spans="1:8" x14ac:dyDescent="0.2">
      <c r="A95">
        <v>25</v>
      </c>
      <c r="B95" s="8">
        <v>46047</v>
      </c>
      <c r="C95" t="s">
        <v>40</v>
      </c>
      <c r="D95" t="s">
        <v>41</v>
      </c>
      <c r="E95">
        <v>1646</v>
      </c>
      <c r="F95">
        <v>26</v>
      </c>
      <c r="G95">
        <v>18395</v>
      </c>
      <c r="H95">
        <v>42796</v>
      </c>
    </row>
    <row r="96" spans="1:8" x14ac:dyDescent="0.2">
      <c r="A96">
        <v>25</v>
      </c>
      <c r="B96" s="8">
        <v>46047</v>
      </c>
      <c r="C96" t="s">
        <v>40</v>
      </c>
      <c r="D96" t="s">
        <v>43</v>
      </c>
      <c r="E96">
        <v>2728</v>
      </c>
      <c r="F96">
        <v>31</v>
      </c>
      <c r="G96">
        <v>42419</v>
      </c>
      <c r="H96">
        <v>84568</v>
      </c>
    </row>
    <row r="97" spans="1:8" x14ac:dyDescent="0.2">
      <c r="A97">
        <v>25</v>
      </c>
      <c r="B97" s="8">
        <v>46047</v>
      </c>
      <c r="C97" t="s">
        <v>40</v>
      </c>
      <c r="D97" t="s">
        <v>41</v>
      </c>
      <c r="E97">
        <v>2054</v>
      </c>
      <c r="F97">
        <v>26</v>
      </c>
      <c r="G97">
        <v>22955</v>
      </c>
      <c r="H97">
        <v>53404</v>
      </c>
    </row>
    <row r="98" spans="1:8" x14ac:dyDescent="0.2">
      <c r="A98">
        <v>25</v>
      </c>
      <c r="B98" s="8">
        <v>46047</v>
      </c>
      <c r="C98" t="s">
        <v>40</v>
      </c>
      <c r="D98" t="s">
        <v>42</v>
      </c>
      <c r="E98">
        <v>1335</v>
      </c>
      <c r="F98">
        <v>29</v>
      </c>
      <c r="G98">
        <v>18919</v>
      </c>
      <c r="H98">
        <v>38715</v>
      </c>
    </row>
    <row r="99" spans="1:8" x14ac:dyDescent="0.2">
      <c r="A99">
        <v>25</v>
      </c>
      <c r="B99" s="8">
        <v>46047</v>
      </c>
      <c r="C99" t="s">
        <v>40</v>
      </c>
      <c r="D99" t="s">
        <v>43</v>
      </c>
      <c r="E99">
        <v>3292</v>
      </c>
      <c r="F99">
        <v>31</v>
      </c>
      <c r="G99">
        <v>51189</v>
      </c>
      <c r="H99">
        <v>102052</v>
      </c>
    </row>
    <row r="100" spans="1:8" x14ac:dyDescent="0.2">
      <c r="A100">
        <v>26</v>
      </c>
      <c r="B100" s="8">
        <v>46048</v>
      </c>
      <c r="C100" t="s">
        <v>40</v>
      </c>
      <c r="D100" t="s">
        <v>41</v>
      </c>
      <c r="E100">
        <v>1789</v>
      </c>
      <c r="F100">
        <v>26</v>
      </c>
      <c r="G100">
        <v>19993</v>
      </c>
      <c r="H100">
        <v>46514</v>
      </c>
    </row>
    <row r="101" spans="1:8" x14ac:dyDescent="0.2">
      <c r="A101">
        <v>26</v>
      </c>
      <c r="B101" s="8">
        <v>46048</v>
      </c>
      <c r="C101" t="s">
        <v>40</v>
      </c>
      <c r="D101" t="s">
        <v>43</v>
      </c>
      <c r="E101">
        <v>558</v>
      </c>
      <c r="F101">
        <v>31</v>
      </c>
      <c r="G101">
        <v>7563</v>
      </c>
      <c r="H101">
        <v>17298</v>
      </c>
    </row>
    <row r="102" spans="1:8" x14ac:dyDescent="0.2">
      <c r="A102">
        <v>26</v>
      </c>
      <c r="B102" s="8">
        <v>46048</v>
      </c>
      <c r="C102" t="s">
        <v>40</v>
      </c>
      <c r="D102" t="s">
        <v>41</v>
      </c>
      <c r="E102">
        <v>2170</v>
      </c>
      <c r="F102">
        <v>26</v>
      </c>
      <c r="G102">
        <v>24251</v>
      </c>
      <c r="H102">
        <v>56420</v>
      </c>
    </row>
    <row r="103" spans="1:8" x14ac:dyDescent="0.2">
      <c r="A103">
        <v>26</v>
      </c>
      <c r="B103" s="8">
        <v>46048</v>
      </c>
      <c r="C103" t="s">
        <v>40</v>
      </c>
      <c r="D103" t="s">
        <v>42</v>
      </c>
      <c r="E103">
        <v>1315</v>
      </c>
      <c r="F103">
        <v>29</v>
      </c>
      <c r="G103">
        <v>18635</v>
      </c>
      <c r="H103">
        <v>38135</v>
      </c>
    </row>
    <row r="104" spans="1:8" x14ac:dyDescent="0.2">
      <c r="A104">
        <v>27</v>
      </c>
      <c r="B104" s="8">
        <v>46049</v>
      </c>
      <c r="C104" t="s">
        <v>40</v>
      </c>
      <c r="D104" t="s">
        <v>41</v>
      </c>
      <c r="E104">
        <v>1789</v>
      </c>
      <c r="F104">
        <v>26</v>
      </c>
      <c r="G104">
        <v>19993</v>
      </c>
      <c r="H104">
        <v>46514</v>
      </c>
    </row>
    <row r="105" spans="1:8" x14ac:dyDescent="0.2">
      <c r="A105">
        <v>27</v>
      </c>
      <c r="B105" s="8">
        <v>46049</v>
      </c>
      <c r="C105" t="s">
        <v>40</v>
      </c>
      <c r="D105" t="s">
        <v>41</v>
      </c>
      <c r="E105">
        <v>2170</v>
      </c>
      <c r="F105">
        <v>26</v>
      </c>
      <c r="G105">
        <v>24251</v>
      </c>
      <c r="H105">
        <v>56420</v>
      </c>
    </row>
    <row r="106" spans="1:8" x14ac:dyDescent="0.2">
      <c r="A106">
        <v>27</v>
      </c>
      <c r="B106" s="8">
        <v>46049</v>
      </c>
      <c r="C106" t="s">
        <v>40</v>
      </c>
      <c r="D106" t="s">
        <v>42</v>
      </c>
      <c r="E106">
        <v>1295</v>
      </c>
      <c r="F106">
        <v>29</v>
      </c>
      <c r="G106">
        <v>18352</v>
      </c>
      <c r="H106">
        <v>37555</v>
      </c>
    </row>
    <row r="107" spans="1:8" x14ac:dyDescent="0.2">
      <c r="A107">
        <v>28</v>
      </c>
      <c r="B107" s="8">
        <v>46050</v>
      </c>
      <c r="C107" t="s">
        <v>40</v>
      </c>
      <c r="D107" t="s">
        <v>41</v>
      </c>
      <c r="E107">
        <v>1718</v>
      </c>
      <c r="F107">
        <v>26</v>
      </c>
      <c r="G107">
        <v>17942</v>
      </c>
      <c r="H107">
        <v>44668</v>
      </c>
    </row>
    <row r="108" spans="1:8" x14ac:dyDescent="0.2">
      <c r="A108">
        <v>28</v>
      </c>
      <c r="B108" s="8">
        <v>46050</v>
      </c>
      <c r="C108" t="s">
        <v>40</v>
      </c>
      <c r="D108" t="s">
        <v>42</v>
      </c>
      <c r="E108">
        <v>7597</v>
      </c>
      <c r="F108">
        <v>29</v>
      </c>
      <c r="G108">
        <v>105265</v>
      </c>
      <c r="H108">
        <v>220313</v>
      </c>
    </row>
    <row r="109" spans="1:8" x14ac:dyDescent="0.2">
      <c r="A109">
        <v>28</v>
      </c>
      <c r="B109" s="8">
        <v>46050</v>
      </c>
      <c r="C109" t="s">
        <v>40</v>
      </c>
      <c r="D109" t="s">
        <v>43</v>
      </c>
      <c r="E109">
        <v>2919</v>
      </c>
      <c r="F109">
        <v>31</v>
      </c>
      <c r="G109">
        <v>41356</v>
      </c>
      <c r="H109">
        <v>90489</v>
      </c>
    </row>
    <row r="110" spans="1:8" x14ac:dyDescent="0.2">
      <c r="A110">
        <v>28</v>
      </c>
      <c r="B110" s="8">
        <v>46050</v>
      </c>
      <c r="C110" t="s">
        <v>40</v>
      </c>
      <c r="D110" t="s">
        <v>41</v>
      </c>
      <c r="E110">
        <v>2034</v>
      </c>
      <c r="F110">
        <v>26</v>
      </c>
      <c r="G110">
        <v>21242</v>
      </c>
      <c r="H110">
        <v>52884</v>
      </c>
    </row>
    <row r="111" spans="1:8" x14ac:dyDescent="0.2">
      <c r="A111">
        <v>28</v>
      </c>
      <c r="B111" s="8">
        <v>46050</v>
      </c>
      <c r="C111" t="s">
        <v>40</v>
      </c>
      <c r="D111" t="s">
        <v>42</v>
      </c>
      <c r="E111">
        <v>1256</v>
      </c>
      <c r="F111">
        <v>29</v>
      </c>
      <c r="G111">
        <v>17403</v>
      </c>
      <c r="H111">
        <v>36424</v>
      </c>
    </row>
    <row r="112" spans="1:8" x14ac:dyDescent="0.2">
      <c r="A112">
        <v>29</v>
      </c>
      <c r="B112" s="8">
        <v>46051</v>
      </c>
      <c r="C112" t="s">
        <v>40</v>
      </c>
      <c r="D112" t="s">
        <v>41</v>
      </c>
      <c r="E112">
        <v>1789</v>
      </c>
      <c r="F112">
        <v>26</v>
      </c>
      <c r="G112">
        <v>18683</v>
      </c>
      <c r="H112">
        <v>46514</v>
      </c>
    </row>
    <row r="113" spans="1:8" x14ac:dyDescent="0.2">
      <c r="A113">
        <v>29</v>
      </c>
      <c r="B113" s="8">
        <v>46051</v>
      </c>
      <c r="C113" t="s">
        <v>40</v>
      </c>
      <c r="D113" t="s">
        <v>42</v>
      </c>
      <c r="E113">
        <v>7140</v>
      </c>
      <c r="F113">
        <v>29</v>
      </c>
      <c r="G113">
        <v>90135</v>
      </c>
      <c r="H113">
        <v>207060</v>
      </c>
    </row>
    <row r="114" spans="1:8" x14ac:dyDescent="0.2">
      <c r="A114">
        <v>29</v>
      </c>
      <c r="B114" s="8">
        <v>46051</v>
      </c>
      <c r="C114" t="s">
        <v>40</v>
      </c>
      <c r="D114" t="s">
        <v>43</v>
      </c>
      <c r="E114">
        <v>2767</v>
      </c>
      <c r="F114">
        <v>31</v>
      </c>
      <c r="G114">
        <v>39203</v>
      </c>
      <c r="H114">
        <v>85777</v>
      </c>
    </row>
    <row r="115" spans="1:8" x14ac:dyDescent="0.2">
      <c r="A115">
        <v>29</v>
      </c>
      <c r="B115" s="8">
        <v>46051</v>
      </c>
      <c r="C115" t="s">
        <v>40</v>
      </c>
      <c r="D115" t="s">
        <v>41</v>
      </c>
      <c r="E115">
        <v>1915</v>
      </c>
      <c r="F115">
        <v>26</v>
      </c>
      <c r="G115">
        <v>19999</v>
      </c>
      <c r="H115">
        <v>49790</v>
      </c>
    </row>
    <row r="116" spans="1:8" x14ac:dyDescent="0.2">
      <c r="A116">
        <v>29</v>
      </c>
      <c r="B116" s="8">
        <v>46051</v>
      </c>
      <c r="C116" t="s">
        <v>40</v>
      </c>
      <c r="D116" t="s">
        <v>42</v>
      </c>
      <c r="E116">
        <v>1285</v>
      </c>
      <c r="F116">
        <v>29</v>
      </c>
      <c r="G116">
        <v>16222</v>
      </c>
      <c r="H116">
        <v>37265</v>
      </c>
    </row>
    <row r="117" spans="1:8" x14ac:dyDescent="0.2">
      <c r="A117">
        <v>30</v>
      </c>
      <c r="B117" s="8">
        <v>46052</v>
      </c>
      <c r="C117" t="s">
        <v>40</v>
      </c>
      <c r="D117" t="s">
        <v>41</v>
      </c>
      <c r="E117">
        <v>1789</v>
      </c>
      <c r="F117">
        <v>26</v>
      </c>
      <c r="G117">
        <v>18683</v>
      </c>
      <c r="H117">
        <v>46514</v>
      </c>
    </row>
    <row r="118" spans="1:8" x14ac:dyDescent="0.2">
      <c r="A118">
        <v>30</v>
      </c>
      <c r="B118" s="8">
        <v>46052</v>
      </c>
      <c r="C118" t="s">
        <v>40</v>
      </c>
      <c r="D118" t="s">
        <v>42</v>
      </c>
      <c r="E118">
        <v>6966</v>
      </c>
      <c r="F118">
        <v>29</v>
      </c>
      <c r="G118">
        <v>84589</v>
      </c>
      <c r="H118">
        <v>202014</v>
      </c>
    </row>
    <row r="119" spans="1:8" x14ac:dyDescent="0.2">
      <c r="A119">
        <v>30</v>
      </c>
      <c r="B119" s="8">
        <v>46052</v>
      </c>
      <c r="C119" t="s">
        <v>40</v>
      </c>
      <c r="D119" t="s">
        <v>43</v>
      </c>
      <c r="E119">
        <v>2829</v>
      </c>
      <c r="F119">
        <v>31</v>
      </c>
      <c r="G119">
        <v>40081</v>
      </c>
      <c r="H119">
        <v>87699</v>
      </c>
    </row>
    <row r="120" spans="1:8" x14ac:dyDescent="0.2">
      <c r="A120">
        <v>30</v>
      </c>
      <c r="B120" s="8">
        <v>46052</v>
      </c>
      <c r="C120" t="s">
        <v>40</v>
      </c>
      <c r="D120" t="s">
        <v>41</v>
      </c>
      <c r="E120">
        <v>2136</v>
      </c>
      <c r="F120">
        <v>26</v>
      </c>
      <c r="G120">
        <v>22307</v>
      </c>
      <c r="H120">
        <v>55536</v>
      </c>
    </row>
    <row r="121" spans="1:8" x14ac:dyDescent="0.2">
      <c r="A121">
        <v>30</v>
      </c>
      <c r="B121" s="8">
        <v>46052</v>
      </c>
      <c r="C121" t="s">
        <v>40</v>
      </c>
      <c r="D121" t="s">
        <v>42</v>
      </c>
      <c r="E121">
        <v>1295</v>
      </c>
      <c r="F121">
        <v>29</v>
      </c>
      <c r="G121">
        <v>15725</v>
      </c>
      <c r="H121">
        <v>37555</v>
      </c>
    </row>
    <row r="122" spans="1:8" x14ac:dyDescent="0.2">
      <c r="A122">
        <v>31</v>
      </c>
      <c r="B122" s="8">
        <v>46053</v>
      </c>
      <c r="C122" t="s">
        <v>40</v>
      </c>
      <c r="D122" t="s">
        <v>41</v>
      </c>
      <c r="E122">
        <v>1589</v>
      </c>
      <c r="F122">
        <v>26</v>
      </c>
      <c r="G122">
        <v>16594</v>
      </c>
      <c r="H122">
        <v>41314</v>
      </c>
    </row>
    <row r="123" spans="1:8" x14ac:dyDescent="0.2">
      <c r="A123">
        <v>31</v>
      </c>
      <c r="B123" s="8">
        <v>46053</v>
      </c>
      <c r="C123" t="s">
        <v>40</v>
      </c>
      <c r="D123" t="s">
        <v>42</v>
      </c>
      <c r="E123">
        <v>6999</v>
      </c>
      <c r="F123">
        <v>29</v>
      </c>
      <c r="G123">
        <v>83859</v>
      </c>
      <c r="H123">
        <v>202971</v>
      </c>
    </row>
    <row r="124" spans="1:8" x14ac:dyDescent="0.2">
      <c r="A124">
        <v>31</v>
      </c>
      <c r="B124" s="8">
        <v>46053</v>
      </c>
      <c r="C124" t="s">
        <v>40</v>
      </c>
      <c r="D124" t="s">
        <v>43</v>
      </c>
      <c r="E124">
        <v>2703</v>
      </c>
      <c r="F124">
        <v>31</v>
      </c>
      <c r="G124">
        <v>38296</v>
      </c>
      <c r="H124">
        <v>83793</v>
      </c>
    </row>
    <row r="125" spans="1:8" x14ac:dyDescent="0.2">
      <c r="A125">
        <v>31</v>
      </c>
      <c r="B125" s="8">
        <v>46053</v>
      </c>
      <c r="C125" t="s">
        <v>40</v>
      </c>
      <c r="D125" t="s">
        <v>41</v>
      </c>
      <c r="E125">
        <v>2017</v>
      </c>
      <c r="F125">
        <v>26</v>
      </c>
      <c r="G125">
        <v>21064</v>
      </c>
      <c r="H125">
        <v>52442</v>
      </c>
    </row>
    <row r="126" spans="1:8" x14ac:dyDescent="0.2">
      <c r="A126">
        <v>31</v>
      </c>
      <c r="B126" s="8">
        <v>46053</v>
      </c>
      <c r="C126" t="s">
        <v>40</v>
      </c>
      <c r="D126" t="s">
        <v>42</v>
      </c>
      <c r="E126">
        <v>1265</v>
      </c>
      <c r="F126">
        <v>29</v>
      </c>
      <c r="G126">
        <v>15157</v>
      </c>
      <c r="H126">
        <v>36685</v>
      </c>
    </row>
    <row r="127" spans="1:8" x14ac:dyDescent="0.2">
      <c r="A127">
        <v>32</v>
      </c>
      <c r="B127" s="8">
        <v>46054</v>
      </c>
      <c r="C127" t="s">
        <v>40</v>
      </c>
      <c r="D127" t="s">
        <v>41</v>
      </c>
      <c r="E127">
        <v>339</v>
      </c>
      <c r="F127">
        <v>26</v>
      </c>
      <c r="G127">
        <v>3253</v>
      </c>
      <c r="H127">
        <v>8814</v>
      </c>
    </row>
    <row r="128" spans="1:8" x14ac:dyDescent="0.2">
      <c r="A128">
        <v>32</v>
      </c>
      <c r="B128" s="8">
        <v>46054</v>
      </c>
      <c r="C128" t="s">
        <v>40</v>
      </c>
      <c r="D128" t="s">
        <v>42</v>
      </c>
      <c r="E128">
        <v>7633</v>
      </c>
      <c r="F128">
        <v>29</v>
      </c>
      <c r="G128">
        <v>90390</v>
      </c>
      <c r="H128">
        <v>221357</v>
      </c>
    </row>
    <row r="129" spans="1:8" x14ac:dyDescent="0.2">
      <c r="A129">
        <v>32</v>
      </c>
      <c r="B129" s="8">
        <v>46054</v>
      </c>
      <c r="C129" t="s">
        <v>40</v>
      </c>
      <c r="D129" t="s">
        <v>43</v>
      </c>
      <c r="E129">
        <v>2854</v>
      </c>
      <c r="F129">
        <v>31</v>
      </c>
      <c r="G129">
        <v>41350</v>
      </c>
      <c r="H129">
        <v>88474</v>
      </c>
    </row>
    <row r="130" spans="1:8" x14ac:dyDescent="0.2">
      <c r="A130">
        <v>32</v>
      </c>
      <c r="B130" s="8">
        <v>46054</v>
      </c>
      <c r="C130" t="s">
        <v>40</v>
      </c>
      <c r="D130" t="s">
        <v>41</v>
      </c>
      <c r="E130">
        <v>1933</v>
      </c>
      <c r="F130">
        <v>26</v>
      </c>
      <c r="G130">
        <v>18550</v>
      </c>
      <c r="H130">
        <v>50258</v>
      </c>
    </row>
    <row r="131" spans="1:8" x14ac:dyDescent="0.2">
      <c r="A131">
        <v>32</v>
      </c>
      <c r="B131" s="8">
        <v>46054</v>
      </c>
      <c r="C131" t="s">
        <v>40</v>
      </c>
      <c r="D131" t="s">
        <v>42</v>
      </c>
      <c r="E131">
        <v>1345</v>
      </c>
      <c r="F131">
        <v>29</v>
      </c>
      <c r="G131">
        <v>15928</v>
      </c>
      <c r="H131">
        <v>39005</v>
      </c>
    </row>
    <row r="132" spans="1:8" x14ac:dyDescent="0.2">
      <c r="A132">
        <v>32</v>
      </c>
      <c r="B132" s="8">
        <v>46054</v>
      </c>
      <c r="C132" t="s">
        <v>40</v>
      </c>
      <c r="D132" t="s">
        <v>43</v>
      </c>
      <c r="E132">
        <v>4739</v>
      </c>
      <c r="F132">
        <v>31</v>
      </c>
      <c r="G132">
        <v>68660</v>
      </c>
      <c r="H132">
        <v>146909</v>
      </c>
    </row>
    <row r="133" spans="1:8" x14ac:dyDescent="0.2">
      <c r="A133">
        <v>33</v>
      </c>
      <c r="B133" s="8">
        <v>46055</v>
      </c>
      <c r="C133" t="s">
        <v>44</v>
      </c>
      <c r="D133" t="s">
        <v>41</v>
      </c>
      <c r="E133">
        <v>1008</v>
      </c>
      <c r="F133">
        <v>0</v>
      </c>
      <c r="G133">
        <v>9673.26</v>
      </c>
      <c r="H133">
        <v>16481</v>
      </c>
    </row>
    <row r="134" spans="1:8" x14ac:dyDescent="0.2">
      <c r="A134">
        <v>33</v>
      </c>
      <c r="B134" s="8">
        <v>46055</v>
      </c>
      <c r="C134" t="s">
        <v>40</v>
      </c>
      <c r="D134" t="s">
        <v>42</v>
      </c>
      <c r="E134">
        <v>17665</v>
      </c>
      <c r="F134">
        <v>29</v>
      </c>
      <c r="G134">
        <v>208411</v>
      </c>
      <c r="H134">
        <v>512285</v>
      </c>
    </row>
    <row r="135" spans="1:8" x14ac:dyDescent="0.2">
      <c r="A135">
        <v>33</v>
      </c>
      <c r="B135" s="8">
        <v>46055</v>
      </c>
      <c r="C135" t="s">
        <v>40</v>
      </c>
      <c r="D135" t="s">
        <v>43</v>
      </c>
      <c r="E135">
        <v>1928</v>
      </c>
      <c r="F135">
        <v>31</v>
      </c>
      <c r="G135">
        <v>27933</v>
      </c>
      <c r="H135">
        <v>59768</v>
      </c>
    </row>
    <row r="136" spans="1:8" x14ac:dyDescent="0.2">
      <c r="A136">
        <v>33</v>
      </c>
      <c r="B136" s="8">
        <v>46055</v>
      </c>
      <c r="C136" t="s">
        <v>40</v>
      </c>
      <c r="D136" t="s">
        <v>41</v>
      </c>
      <c r="E136">
        <v>7175</v>
      </c>
      <c r="F136">
        <v>26</v>
      </c>
      <c r="G136">
        <v>68785</v>
      </c>
      <c r="H136">
        <v>186550</v>
      </c>
    </row>
    <row r="137" spans="1:8" x14ac:dyDescent="0.2">
      <c r="A137">
        <v>33</v>
      </c>
      <c r="B137" s="8">
        <v>46055</v>
      </c>
      <c r="C137" t="s">
        <v>40</v>
      </c>
      <c r="D137" t="s">
        <v>42</v>
      </c>
      <c r="E137">
        <v>4239</v>
      </c>
      <c r="F137">
        <v>29</v>
      </c>
      <c r="G137">
        <v>50012</v>
      </c>
      <c r="H137">
        <v>122931</v>
      </c>
    </row>
    <row r="138" spans="1:8" x14ac:dyDescent="0.2">
      <c r="A138">
        <v>33</v>
      </c>
      <c r="B138" s="8">
        <v>46055</v>
      </c>
      <c r="C138" t="s">
        <v>40</v>
      </c>
      <c r="D138" t="s">
        <v>43</v>
      </c>
      <c r="E138">
        <v>3261</v>
      </c>
      <c r="F138">
        <v>31</v>
      </c>
      <c r="G138">
        <v>47246</v>
      </c>
      <c r="H138">
        <v>101091</v>
      </c>
    </row>
    <row r="139" spans="1:8" x14ac:dyDescent="0.2">
      <c r="A139">
        <v>34</v>
      </c>
      <c r="B139" s="8">
        <v>46056</v>
      </c>
      <c r="C139" t="s">
        <v>44</v>
      </c>
      <c r="D139" t="s">
        <v>41</v>
      </c>
      <c r="E139">
        <v>1404</v>
      </c>
      <c r="F139">
        <v>0</v>
      </c>
      <c r="G139">
        <v>13459.81</v>
      </c>
      <c r="H139">
        <v>20428</v>
      </c>
    </row>
    <row r="140" spans="1:8" x14ac:dyDescent="0.2">
      <c r="A140">
        <v>34</v>
      </c>
      <c r="B140" s="8">
        <v>46056</v>
      </c>
      <c r="C140" t="s">
        <v>40</v>
      </c>
      <c r="D140" t="s">
        <v>41</v>
      </c>
      <c r="E140">
        <v>4942</v>
      </c>
      <c r="F140">
        <v>26</v>
      </c>
      <c r="G140">
        <v>47378</v>
      </c>
      <c r="H140">
        <v>128492</v>
      </c>
    </row>
    <row r="141" spans="1:8" x14ac:dyDescent="0.2">
      <c r="A141">
        <v>34</v>
      </c>
      <c r="B141" s="8">
        <v>46056</v>
      </c>
      <c r="C141" t="s">
        <v>40</v>
      </c>
      <c r="D141" t="s">
        <v>42</v>
      </c>
      <c r="E141">
        <v>2310</v>
      </c>
      <c r="F141">
        <v>29</v>
      </c>
      <c r="G141">
        <v>26031</v>
      </c>
      <c r="H141">
        <v>66990</v>
      </c>
    </row>
    <row r="142" spans="1:8" x14ac:dyDescent="0.2">
      <c r="A142">
        <v>34</v>
      </c>
      <c r="B142" s="8">
        <v>46056</v>
      </c>
      <c r="C142" t="s">
        <v>40</v>
      </c>
      <c r="D142" t="s">
        <v>43</v>
      </c>
      <c r="E142">
        <v>5000</v>
      </c>
      <c r="F142">
        <v>31</v>
      </c>
      <c r="G142">
        <v>53621</v>
      </c>
      <c r="H142">
        <v>155000</v>
      </c>
    </row>
    <row r="143" spans="1:8" x14ac:dyDescent="0.2">
      <c r="A143">
        <v>35</v>
      </c>
      <c r="B143" s="8">
        <v>46057</v>
      </c>
      <c r="C143" t="s">
        <v>40</v>
      </c>
      <c r="D143" t="s">
        <v>41</v>
      </c>
      <c r="E143">
        <v>6313</v>
      </c>
      <c r="F143">
        <v>26</v>
      </c>
      <c r="G143">
        <v>61804</v>
      </c>
      <c r="H143">
        <v>164138</v>
      </c>
    </row>
    <row r="144" spans="1:8" x14ac:dyDescent="0.2">
      <c r="A144">
        <v>35</v>
      </c>
      <c r="B144" s="8">
        <v>46057</v>
      </c>
      <c r="C144" t="s">
        <v>40</v>
      </c>
      <c r="D144" t="s">
        <v>42</v>
      </c>
      <c r="E144">
        <v>20000</v>
      </c>
      <c r="F144">
        <v>29</v>
      </c>
      <c r="G144">
        <v>225581</v>
      </c>
      <c r="H144">
        <v>580000</v>
      </c>
    </row>
    <row r="145" spans="1:8" x14ac:dyDescent="0.2">
      <c r="A145">
        <v>35</v>
      </c>
      <c r="B145" s="8">
        <v>46057</v>
      </c>
      <c r="C145" t="s">
        <v>40</v>
      </c>
      <c r="D145" t="s">
        <v>43</v>
      </c>
      <c r="E145">
        <v>8000</v>
      </c>
      <c r="F145">
        <v>31</v>
      </c>
      <c r="G145">
        <v>91468</v>
      </c>
      <c r="H145">
        <v>248000</v>
      </c>
    </row>
    <row r="146" spans="1:8" x14ac:dyDescent="0.2">
      <c r="A146">
        <v>36</v>
      </c>
      <c r="B146" s="8">
        <v>46058</v>
      </c>
      <c r="C146" t="s">
        <v>44</v>
      </c>
      <c r="D146" t="s">
        <v>41</v>
      </c>
      <c r="E146">
        <v>1416</v>
      </c>
      <c r="F146">
        <v>0</v>
      </c>
      <c r="G146">
        <v>13862.61</v>
      </c>
      <c r="H146">
        <v>21877</v>
      </c>
    </row>
    <row r="147" spans="1:8" x14ac:dyDescent="0.2">
      <c r="A147">
        <v>36</v>
      </c>
      <c r="B147" s="8">
        <v>46058</v>
      </c>
      <c r="C147" t="s">
        <v>40</v>
      </c>
      <c r="D147" t="s">
        <v>41</v>
      </c>
      <c r="E147">
        <v>1687</v>
      </c>
      <c r="F147">
        <v>26</v>
      </c>
      <c r="G147">
        <v>16516</v>
      </c>
      <c r="H147">
        <v>43862</v>
      </c>
    </row>
    <row r="148" spans="1:8" x14ac:dyDescent="0.2">
      <c r="A148">
        <v>37</v>
      </c>
      <c r="B148" s="8">
        <v>46059</v>
      </c>
      <c r="C148" t="s">
        <v>40</v>
      </c>
      <c r="D148" t="s">
        <v>41</v>
      </c>
      <c r="E148">
        <v>1618</v>
      </c>
      <c r="F148">
        <v>26</v>
      </c>
      <c r="G148">
        <v>16305</v>
      </c>
      <c r="H148">
        <v>42068</v>
      </c>
    </row>
    <row r="149" spans="1:8" x14ac:dyDescent="0.2">
      <c r="A149">
        <v>37</v>
      </c>
      <c r="B149" s="8">
        <v>46059</v>
      </c>
      <c r="C149" t="s">
        <v>40</v>
      </c>
      <c r="D149" t="s">
        <v>42</v>
      </c>
      <c r="E149">
        <v>6826</v>
      </c>
      <c r="F149">
        <v>29</v>
      </c>
      <c r="G149">
        <v>75577</v>
      </c>
      <c r="H149">
        <v>197954</v>
      </c>
    </row>
    <row r="150" spans="1:8" x14ac:dyDescent="0.2">
      <c r="A150">
        <v>37</v>
      </c>
      <c r="B150" s="8">
        <v>46059</v>
      </c>
      <c r="C150" t="s">
        <v>40</v>
      </c>
      <c r="D150" t="s">
        <v>43</v>
      </c>
      <c r="E150">
        <v>2879</v>
      </c>
      <c r="F150">
        <v>31</v>
      </c>
      <c r="G150">
        <v>36364</v>
      </c>
      <c r="H150">
        <v>89249</v>
      </c>
    </row>
    <row r="151" spans="1:8" x14ac:dyDescent="0.2">
      <c r="A151">
        <v>38</v>
      </c>
      <c r="B151" s="8">
        <v>46060</v>
      </c>
      <c r="C151" t="s">
        <v>40</v>
      </c>
      <c r="D151" t="s">
        <v>41</v>
      </c>
      <c r="E151">
        <v>1646</v>
      </c>
      <c r="F151">
        <v>26</v>
      </c>
      <c r="G151">
        <v>16588</v>
      </c>
      <c r="H151">
        <v>42796</v>
      </c>
    </row>
    <row r="152" spans="1:8" x14ac:dyDescent="0.2">
      <c r="A152">
        <v>38</v>
      </c>
      <c r="B152" s="8">
        <v>46060</v>
      </c>
      <c r="C152" t="s">
        <v>40</v>
      </c>
      <c r="D152" t="s">
        <v>42</v>
      </c>
      <c r="E152">
        <v>7807</v>
      </c>
      <c r="F152">
        <v>29</v>
      </c>
      <c r="G152">
        <v>85233</v>
      </c>
      <c r="H152">
        <v>226403</v>
      </c>
    </row>
    <row r="153" spans="1:8" x14ac:dyDescent="0.2">
      <c r="A153">
        <v>38</v>
      </c>
      <c r="B153" s="8">
        <v>46060</v>
      </c>
      <c r="C153" t="s">
        <v>40</v>
      </c>
      <c r="D153" t="s">
        <v>43</v>
      </c>
      <c r="E153">
        <v>2879</v>
      </c>
      <c r="F153">
        <v>31</v>
      </c>
      <c r="G153">
        <v>36364</v>
      </c>
      <c r="H153">
        <v>89249</v>
      </c>
    </row>
    <row r="154" spans="1:8" x14ac:dyDescent="0.2">
      <c r="A154">
        <v>39</v>
      </c>
      <c r="B154" s="8">
        <v>46061</v>
      </c>
      <c r="C154" t="s">
        <v>40</v>
      </c>
      <c r="D154" t="s">
        <v>41</v>
      </c>
      <c r="E154">
        <v>1618</v>
      </c>
      <c r="F154">
        <v>26</v>
      </c>
      <c r="G154">
        <v>16305</v>
      </c>
      <c r="H154">
        <v>42068</v>
      </c>
    </row>
    <row r="155" spans="1:8" x14ac:dyDescent="0.2">
      <c r="A155">
        <v>39</v>
      </c>
      <c r="B155" s="8">
        <v>46061</v>
      </c>
      <c r="C155" t="s">
        <v>40</v>
      </c>
      <c r="D155" t="s">
        <v>42</v>
      </c>
      <c r="E155">
        <v>7247</v>
      </c>
      <c r="F155">
        <v>29</v>
      </c>
      <c r="G155">
        <v>78546</v>
      </c>
      <c r="H155">
        <v>210163</v>
      </c>
    </row>
    <row r="156" spans="1:8" x14ac:dyDescent="0.2">
      <c r="A156">
        <v>39</v>
      </c>
      <c r="B156" s="8">
        <v>46061</v>
      </c>
      <c r="C156" t="s">
        <v>40</v>
      </c>
      <c r="D156" t="s">
        <v>43</v>
      </c>
      <c r="E156">
        <v>2840</v>
      </c>
      <c r="F156">
        <v>31</v>
      </c>
      <c r="G156">
        <v>35871</v>
      </c>
      <c r="H156">
        <v>88040</v>
      </c>
    </row>
    <row r="157" spans="1:8" x14ac:dyDescent="0.2">
      <c r="A157">
        <v>40</v>
      </c>
      <c r="B157" s="8">
        <v>46062</v>
      </c>
      <c r="C157" t="s">
        <v>40</v>
      </c>
      <c r="D157" t="s">
        <v>41</v>
      </c>
      <c r="E157">
        <v>118</v>
      </c>
      <c r="F157">
        <v>26</v>
      </c>
      <c r="G157">
        <v>1205</v>
      </c>
      <c r="H157">
        <v>3068</v>
      </c>
    </row>
    <row r="158" spans="1:8" x14ac:dyDescent="0.2">
      <c r="A158">
        <v>40</v>
      </c>
      <c r="B158" s="8">
        <v>46062</v>
      </c>
      <c r="C158" t="s">
        <v>40</v>
      </c>
      <c r="D158" t="s">
        <v>42</v>
      </c>
      <c r="E158">
        <v>6896</v>
      </c>
      <c r="F158">
        <v>29</v>
      </c>
      <c r="G158">
        <v>75306</v>
      </c>
      <c r="H158">
        <v>199984</v>
      </c>
    </row>
    <row r="159" spans="1:8" x14ac:dyDescent="0.2">
      <c r="A159">
        <v>40</v>
      </c>
      <c r="B159" s="8">
        <v>46062</v>
      </c>
      <c r="C159" t="s">
        <v>40</v>
      </c>
      <c r="D159" t="s">
        <v>43</v>
      </c>
      <c r="E159">
        <v>2804</v>
      </c>
      <c r="F159">
        <v>31</v>
      </c>
      <c r="G159">
        <v>34193</v>
      </c>
      <c r="H159">
        <v>86924</v>
      </c>
    </row>
    <row r="160" spans="1:8" x14ac:dyDescent="0.2">
      <c r="A160">
        <v>40</v>
      </c>
      <c r="B160" s="8">
        <v>46062</v>
      </c>
      <c r="C160" t="s">
        <v>40</v>
      </c>
      <c r="D160" t="s">
        <v>41</v>
      </c>
      <c r="E160">
        <v>1452</v>
      </c>
      <c r="F160">
        <v>26</v>
      </c>
      <c r="G160">
        <v>14824</v>
      </c>
      <c r="H160">
        <v>37752</v>
      </c>
    </row>
    <row r="161" spans="1:8" x14ac:dyDescent="0.2">
      <c r="A161">
        <v>40</v>
      </c>
      <c r="B161" s="8">
        <v>46062</v>
      </c>
      <c r="C161" t="s">
        <v>40</v>
      </c>
      <c r="D161" t="s">
        <v>42</v>
      </c>
      <c r="E161">
        <v>946</v>
      </c>
      <c r="F161">
        <v>29</v>
      </c>
      <c r="G161">
        <v>10331</v>
      </c>
      <c r="H161">
        <v>27434</v>
      </c>
    </row>
    <row r="162" spans="1:8" x14ac:dyDescent="0.2">
      <c r="A162">
        <v>40</v>
      </c>
      <c r="B162" s="8">
        <v>46062</v>
      </c>
      <c r="C162" t="s">
        <v>40</v>
      </c>
      <c r="D162" t="s">
        <v>43</v>
      </c>
      <c r="E162">
        <v>3261</v>
      </c>
      <c r="F162">
        <v>31</v>
      </c>
      <c r="G162">
        <v>39766</v>
      </c>
      <c r="H162">
        <v>101091</v>
      </c>
    </row>
    <row r="163" spans="1:8" x14ac:dyDescent="0.2">
      <c r="A163">
        <v>41</v>
      </c>
      <c r="B163" s="8">
        <v>46063</v>
      </c>
      <c r="C163" t="s">
        <v>40</v>
      </c>
      <c r="D163" t="s">
        <v>42</v>
      </c>
      <c r="E163">
        <v>4224</v>
      </c>
      <c r="F163">
        <v>29</v>
      </c>
      <c r="G163">
        <v>46383</v>
      </c>
      <c r="H163">
        <v>122496</v>
      </c>
    </row>
    <row r="164" spans="1:8" x14ac:dyDescent="0.2">
      <c r="A164">
        <v>41</v>
      </c>
      <c r="B164" s="8">
        <v>46063</v>
      </c>
      <c r="C164" t="s">
        <v>40</v>
      </c>
      <c r="D164" t="s">
        <v>43</v>
      </c>
      <c r="E164">
        <v>2879</v>
      </c>
      <c r="F164">
        <v>31</v>
      </c>
      <c r="G164">
        <v>37775</v>
      </c>
      <c r="H164">
        <v>89249</v>
      </c>
    </row>
    <row r="165" spans="1:8" x14ac:dyDescent="0.2">
      <c r="A165">
        <v>41</v>
      </c>
      <c r="B165" s="8">
        <v>46063</v>
      </c>
      <c r="C165" t="s">
        <v>40</v>
      </c>
      <c r="D165" t="s">
        <v>41</v>
      </c>
      <c r="E165">
        <v>1522</v>
      </c>
      <c r="F165">
        <v>26</v>
      </c>
      <c r="G165">
        <v>14809</v>
      </c>
      <c r="H165">
        <v>39572</v>
      </c>
    </row>
    <row r="166" spans="1:8" x14ac:dyDescent="0.2">
      <c r="A166">
        <v>41</v>
      </c>
      <c r="B166" s="8">
        <v>46063</v>
      </c>
      <c r="C166" t="s">
        <v>40</v>
      </c>
      <c r="D166" t="s">
        <v>42</v>
      </c>
      <c r="E166">
        <v>946</v>
      </c>
      <c r="F166">
        <v>29</v>
      </c>
      <c r="G166">
        <v>10388</v>
      </c>
      <c r="H166">
        <v>27434</v>
      </c>
    </row>
    <row r="167" spans="1:8" x14ac:dyDescent="0.2">
      <c r="A167">
        <v>41</v>
      </c>
      <c r="B167" s="8">
        <v>46063</v>
      </c>
      <c r="C167" t="s">
        <v>40</v>
      </c>
      <c r="D167" t="s">
        <v>43</v>
      </c>
      <c r="E167">
        <v>3354</v>
      </c>
      <c r="F167">
        <v>31</v>
      </c>
      <c r="G167">
        <v>44007</v>
      </c>
      <c r="H167">
        <v>103974</v>
      </c>
    </row>
    <row r="168" spans="1:8" x14ac:dyDescent="0.2">
      <c r="A168">
        <v>42</v>
      </c>
      <c r="B168" s="8">
        <v>46064</v>
      </c>
      <c r="C168" t="s">
        <v>40</v>
      </c>
      <c r="D168" t="s">
        <v>43</v>
      </c>
      <c r="E168">
        <v>2751</v>
      </c>
      <c r="F168">
        <v>31</v>
      </c>
      <c r="G168">
        <v>34111</v>
      </c>
      <c r="H168">
        <v>85281</v>
      </c>
    </row>
    <row r="169" spans="1:8" x14ac:dyDescent="0.2">
      <c r="A169">
        <v>42</v>
      </c>
      <c r="B169" s="8">
        <v>46064</v>
      </c>
      <c r="C169" t="s">
        <v>40</v>
      </c>
      <c r="D169" t="s">
        <v>41</v>
      </c>
      <c r="E169">
        <v>1499</v>
      </c>
      <c r="F169">
        <v>26</v>
      </c>
      <c r="G169">
        <v>13762</v>
      </c>
      <c r="H169">
        <v>38974</v>
      </c>
    </row>
    <row r="170" spans="1:8" x14ac:dyDescent="0.2">
      <c r="A170">
        <v>42</v>
      </c>
      <c r="B170" s="8">
        <v>46064</v>
      </c>
      <c r="C170" t="s">
        <v>40</v>
      </c>
      <c r="D170" t="s">
        <v>42</v>
      </c>
      <c r="E170">
        <v>960</v>
      </c>
      <c r="F170">
        <v>29</v>
      </c>
      <c r="G170">
        <v>10542</v>
      </c>
      <c r="H170">
        <v>27840</v>
      </c>
    </row>
    <row r="171" spans="1:8" x14ac:dyDescent="0.2">
      <c r="A171">
        <v>42</v>
      </c>
      <c r="B171" s="8">
        <v>46064</v>
      </c>
      <c r="C171" t="s">
        <v>40</v>
      </c>
      <c r="D171" t="s">
        <v>43</v>
      </c>
      <c r="E171">
        <v>3633</v>
      </c>
      <c r="F171">
        <v>31</v>
      </c>
      <c r="G171">
        <v>45047</v>
      </c>
      <c r="H171">
        <v>112623</v>
      </c>
    </row>
    <row r="172" spans="1:8" x14ac:dyDescent="0.2">
      <c r="A172">
        <v>43</v>
      </c>
      <c r="B172" s="8">
        <v>46065</v>
      </c>
      <c r="C172" t="s">
        <v>40</v>
      </c>
      <c r="D172" t="s">
        <v>43</v>
      </c>
      <c r="E172">
        <v>2249</v>
      </c>
      <c r="F172">
        <v>31</v>
      </c>
      <c r="G172">
        <v>25790</v>
      </c>
      <c r="H172">
        <v>69719</v>
      </c>
    </row>
    <row r="173" spans="1:8" x14ac:dyDescent="0.2">
      <c r="A173">
        <v>43</v>
      </c>
      <c r="B173" s="8">
        <v>46065</v>
      </c>
      <c r="C173" t="s">
        <v>40</v>
      </c>
      <c r="D173" t="s">
        <v>41</v>
      </c>
      <c r="E173">
        <v>1487</v>
      </c>
      <c r="F173">
        <v>26</v>
      </c>
      <c r="G173">
        <v>13144</v>
      </c>
      <c r="H173">
        <v>38662</v>
      </c>
    </row>
    <row r="174" spans="1:8" x14ac:dyDescent="0.2">
      <c r="A174">
        <v>43</v>
      </c>
      <c r="B174" s="8">
        <v>46065</v>
      </c>
      <c r="C174" t="s">
        <v>40</v>
      </c>
      <c r="D174" t="s">
        <v>42</v>
      </c>
      <c r="E174">
        <v>896</v>
      </c>
      <c r="F174">
        <v>29</v>
      </c>
      <c r="G174">
        <v>9839</v>
      </c>
      <c r="H174">
        <v>25984</v>
      </c>
    </row>
    <row r="175" spans="1:8" x14ac:dyDescent="0.2">
      <c r="A175">
        <v>43</v>
      </c>
      <c r="B175" s="8">
        <v>46065</v>
      </c>
      <c r="C175" t="s">
        <v>40</v>
      </c>
      <c r="D175" t="s">
        <v>43</v>
      </c>
      <c r="E175">
        <v>1752</v>
      </c>
      <c r="F175">
        <v>31</v>
      </c>
      <c r="G175">
        <v>20091</v>
      </c>
      <c r="H175">
        <v>54312</v>
      </c>
    </row>
    <row r="176" spans="1:8" x14ac:dyDescent="0.2">
      <c r="A176">
        <v>44</v>
      </c>
      <c r="B176" s="8">
        <v>46066</v>
      </c>
      <c r="C176" t="s">
        <v>40</v>
      </c>
      <c r="D176" t="s">
        <v>43</v>
      </c>
      <c r="E176">
        <v>9528</v>
      </c>
      <c r="F176">
        <v>38</v>
      </c>
      <c r="G176">
        <v>102644</v>
      </c>
      <c r="H176">
        <v>362064</v>
      </c>
    </row>
    <row r="177" spans="1:8" x14ac:dyDescent="0.2">
      <c r="A177">
        <v>44</v>
      </c>
      <c r="B177" s="8">
        <v>46066</v>
      </c>
      <c r="C177" t="s">
        <v>40</v>
      </c>
      <c r="D177" t="s">
        <v>41</v>
      </c>
      <c r="E177">
        <v>6040</v>
      </c>
      <c r="F177">
        <v>26</v>
      </c>
      <c r="G177">
        <v>50952</v>
      </c>
      <c r="H177">
        <v>157040</v>
      </c>
    </row>
    <row r="178" spans="1:8" x14ac:dyDescent="0.2">
      <c r="A178">
        <v>44</v>
      </c>
      <c r="B178" s="8">
        <v>46066</v>
      </c>
      <c r="C178" t="s">
        <v>40</v>
      </c>
      <c r="D178" t="s">
        <v>42</v>
      </c>
      <c r="E178">
        <v>3733</v>
      </c>
      <c r="F178">
        <v>29</v>
      </c>
      <c r="G178">
        <v>40992</v>
      </c>
      <c r="H178">
        <v>108257</v>
      </c>
    </row>
    <row r="179" spans="1:8" x14ac:dyDescent="0.2">
      <c r="A179">
        <v>45</v>
      </c>
      <c r="B179" s="8">
        <v>46067</v>
      </c>
      <c r="C179" t="s">
        <v>40</v>
      </c>
      <c r="D179" t="s">
        <v>43</v>
      </c>
      <c r="E179">
        <v>9928</v>
      </c>
      <c r="F179">
        <v>38</v>
      </c>
      <c r="G179">
        <v>107382</v>
      </c>
      <c r="H179">
        <v>377264</v>
      </c>
    </row>
    <row r="180" spans="1:8" x14ac:dyDescent="0.2">
      <c r="A180">
        <v>45</v>
      </c>
      <c r="B180" s="8">
        <v>46067</v>
      </c>
      <c r="C180" t="s">
        <v>40</v>
      </c>
      <c r="D180" t="s">
        <v>42</v>
      </c>
      <c r="E180">
        <v>3908</v>
      </c>
      <c r="F180">
        <v>29</v>
      </c>
      <c r="G180">
        <v>43434</v>
      </c>
      <c r="H180">
        <v>113332</v>
      </c>
    </row>
    <row r="181" spans="1:8" x14ac:dyDescent="0.2">
      <c r="A181">
        <v>46</v>
      </c>
      <c r="B181" s="8">
        <v>46068</v>
      </c>
      <c r="C181" t="s">
        <v>40</v>
      </c>
      <c r="D181" t="s">
        <v>43</v>
      </c>
      <c r="E181">
        <v>2032</v>
      </c>
      <c r="F181">
        <v>38</v>
      </c>
      <c r="G181">
        <v>21978</v>
      </c>
      <c r="H181">
        <v>77216</v>
      </c>
    </row>
    <row r="182" spans="1:8" x14ac:dyDescent="0.2">
      <c r="A182">
        <v>46</v>
      </c>
      <c r="B182" s="8">
        <v>46068</v>
      </c>
      <c r="C182" t="s">
        <v>40</v>
      </c>
      <c r="D182" t="s">
        <v>42</v>
      </c>
      <c r="E182">
        <v>611</v>
      </c>
      <c r="F182">
        <v>29</v>
      </c>
      <c r="G182">
        <v>6791</v>
      </c>
      <c r="H182">
        <v>17719</v>
      </c>
    </row>
    <row r="183" spans="1:8" x14ac:dyDescent="0.2">
      <c r="A183">
        <v>47</v>
      </c>
      <c r="B183" s="8">
        <v>46069</v>
      </c>
      <c r="C183" t="s">
        <v>40</v>
      </c>
      <c r="D183" t="s">
        <v>41</v>
      </c>
      <c r="E183">
        <v>1527</v>
      </c>
      <c r="F183">
        <v>26</v>
      </c>
      <c r="G183">
        <v>12178</v>
      </c>
      <c r="H183">
        <v>39702</v>
      </c>
    </row>
    <row r="184" spans="1:8" x14ac:dyDescent="0.2">
      <c r="A184">
        <v>47</v>
      </c>
      <c r="B184" s="8">
        <v>46069</v>
      </c>
      <c r="C184" t="s">
        <v>40</v>
      </c>
      <c r="D184" t="s">
        <v>43</v>
      </c>
      <c r="E184">
        <v>2273</v>
      </c>
      <c r="F184">
        <v>38</v>
      </c>
      <c r="G184">
        <v>24585</v>
      </c>
      <c r="H184">
        <v>86374</v>
      </c>
    </row>
    <row r="185" spans="1:8" x14ac:dyDescent="0.2">
      <c r="A185">
        <v>47</v>
      </c>
      <c r="B185" s="8">
        <v>46069</v>
      </c>
      <c r="C185" t="s">
        <v>40</v>
      </c>
      <c r="D185" t="s">
        <v>41</v>
      </c>
      <c r="E185">
        <v>1854</v>
      </c>
      <c r="F185">
        <v>26</v>
      </c>
      <c r="G185">
        <v>14786</v>
      </c>
      <c r="H185">
        <v>48204</v>
      </c>
    </row>
    <row r="186" spans="1:8" x14ac:dyDescent="0.2">
      <c r="A186">
        <v>47</v>
      </c>
      <c r="B186" s="8">
        <v>46069</v>
      </c>
      <c r="C186" t="s">
        <v>40</v>
      </c>
      <c r="D186" t="s">
        <v>42</v>
      </c>
      <c r="E186">
        <v>1000</v>
      </c>
      <c r="F186">
        <v>29</v>
      </c>
      <c r="G186">
        <v>11114</v>
      </c>
      <c r="H186">
        <v>29000</v>
      </c>
    </row>
    <row r="187" spans="1:8" x14ac:dyDescent="0.2">
      <c r="A187">
        <v>47</v>
      </c>
      <c r="B187" s="8">
        <v>46069</v>
      </c>
      <c r="C187" t="s">
        <v>40</v>
      </c>
      <c r="D187" t="s">
        <v>43</v>
      </c>
      <c r="E187">
        <v>3403</v>
      </c>
      <c r="F187">
        <v>41</v>
      </c>
      <c r="G187">
        <v>36807</v>
      </c>
      <c r="H187">
        <v>139523</v>
      </c>
    </row>
    <row r="188" spans="1:8" x14ac:dyDescent="0.2">
      <c r="A188">
        <v>48</v>
      </c>
      <c r="B188" s="8">
        <v>46070</v>
      </c>
      <c r="C188" t="s">
        <v>40</v>
      </c>
      <c r="D188" t="s">
        <v>41</v>
      </c>
      <c r="E188">
        <v>1590</v>
      </c>
      <c r="F188">
        <v>26</v>
      </c>
      <c r="G188">
        <v>12681</v>
      </c>
      <c r="H188">
        <v>41340</v>
      </c>
    </row>
    <row r="189" spans="1:8" x14ac:dyDescent="0.2">
      <c r="A189">
        <v>48</v>
      </c>
      <c r="B189" s="8">
        <v>46070</v>
      </c>
      <c r="C189" t="s">
        <v>40</v>
      </c>
      <c r="D189" t="s">
        <v>43</v>
      </c>
      <c r="E189">
        <v>2407</v>
      </c>
      <c r="F189">
        <v>38</v>
      </c>
      <c r="G189">
        <v>24859</v>
      </c>
      <c r="H189">
        <v>91466</v>
      </c>
    </row>
    <row r="190" spans="1:8" x14ac:dyDescent="0.2">
      <c r="A190">
        <v>48</v>
      </c>
      <c r="B190" s="8">
        <v>46070</v>
      </c>
      <c r="C190" t="s">
        <v>40</v>
      </c>
      <c r="D190" t="s">
        <v>41</v>
      </c>
      <c r="E190">
        <v>1727</v>
      </c>
      <c r="F190">
        <v>26</v>
      </c>
      <c r="G190">
        <v>13773</v>
      </c>
      <c r="H190">
        <v>44902</v>
      </c>
    </row>
    <row r="191" spans="1:8" x14ac:dyDescent="0.2">
      <c r="A191">
        <v>48</v>
      </c>
      <c r="B191" s="8">
        <v>46070</v>
      </c>
      <c r="C191" t="s">
        <v>40</v>
      </c>
      <c r="D191" t="s">
        <v>43</v>
      </c>
      <c r="E191">
        <v>1597</v>
      </c>
      <c r="F191">
        <v>41</v>
      </c>
      <c r="G191">
        <v>16493</v>
      </c>
      <c r="H191">
        <v>65477</v>
      </c>
    </row>
    <row r="192" spans="1:8" x14ac:dyDescent="0.2">
      <c r="A192">
        <v>49</v>
      </c>
      <c r="B192" s="8">
        <v>46071</v>
      </c>
      <c r="C192" t="s">
        <v>40</v>
      </c>
      <c r="D192" t="s">
        <v>41</v>
      </c>
      <c r="E192">
        <v>1594</v>
      </c>
      <c r="F192">
        <v>26</v>
      </c>
      <c r="G192">
        <v>12713</v>
      </c>
      <c r="H192">
        <v>41444</v>
      </c>
    </row>
    <row r="193" spans="1:8" x14ac:dyDescent="0.2">
      <c r="A193">
        <v>49</v>
      </c>
      <c r="B193" s="8">
        <v>46071</v>
      </c>
      <c r="C193" t="s">
        <v>40</v>
      </c>
      <c r="D193" t="s">
        <v>43</v>
      </c>
      <c r="E193">
        <v>2243</v>
      </c>
      <c r="F193">
        <v>38</v>
      </c>
      <c r="G193">
        <v>22653</v>
      </c>
      <c r="H193">
        <v>85234</v>
      </c>
    </row>
    <row r="194" spans="1:8" x14ac:dyDescent="0.2">
      <c r="A194">
        <v>49</v>
      </c>
      <c r="B194" s="8">
        <v>46071</v>
      </c>
      <c r="C194" t="s">
        <v>40</v>
      </c>
      <c r="D194" t="s">
        <v>41</v>
      </c>
      <c r="E194">
        <v>1840</v>
      </c>
      <c r="F194">
        <v>26</v>
      </c>
      <c r="G194">
        <v>14675</v>
      </c>
      <c r="H194">
        <v>47840</v>
      </c>
    </row>
    <row r="195" spans="1:8" x14ac:dyDescent="0.2">
      <c r="A195">
        <v>50</v>
      </c>
      <c r="B195" s="8">
        <v>46072</v>
      </c>
      <c r="C195" t="s">
        <v>45</v>
      </c>
      <c r="D195" t="s">
        <v>42</v>
      </c>
      <c r="E195">
        <v>59000</v>
      </c>
      <c r="F195">
        <v>15.43</v>
      </c>
      <c r="G195">
        <v>655735.19999999995</v>
      </c>
      <c r="H195">
        <v>910370</v>
      </c>
    </row>
    <row r="196" spans="1:8" x14ac:dyDescent="0.2">
      <c r="A196">
        <v>50</v>
      </c>
      <c r="B196" s="8">
        <v>46072</v>
      </c>
      <c r="C196" t="s">
        <v>40</v>
      </c>
      <c r="D196" t="s">
        <v>41</v>
      </c>
      <c r="E196">
        <v>1553</v>
      </c>
      <c r="F196">
        <v>26</v>
      </c>
      <c r="G196">
        <v>12386</v>
      </c>
      <c r="H196">
        <v>40378</v>
      </c>
    </row>
    <row r="197" spans="1:8" x14ac:dyDescent="0.2">
      <c r="A197">
        <v>50</v>
      </c>
      <c r="B197" s="8">
        <v>46072</v>
      </c>
      <c r="C197" t="s">
        <v>40</v>
      </c>
      <c r="D197" t="s">
        <v>43</v>
      </c>
      <c r="E197">
        <v>2260</v>
      </c>
      <c r="F197">
        <v>36</v>
      </c>
      <c r="G197">
        <v>22824</v>
      </c>
      <c r="H197">
        <v>81360</v>
      </c>
    </row>
    <row r="198" spans="1:8" x14ac:dyDescent="0.2">
      <c r="A198">
        <v>50</v>
      </c>
      <c r="B198" s="8">
        <v>46072</v>
      </c>
      <c r="C198" t="s">
        <v>40</v>
      </c>
      <c r="D198" t="s">
        <v>41</v>
      </c>
      <c r="E198">
        <v>1868</v>
      </c>
      <c r="F198">
        <v>26</v>
      </c>
      <c r="G198">
        <v>14898</v>
      </c>
      <c r="H198">
        <v>48568</v>
      </c>
    </row>
    <row r="199" spans="1:8" x14ac:dyDescent="0.2">
      <c r="A199">
        <v>51</v>
      </c>
      <c r="B199" s="8">
        <v>46073</v>
      </c>
      <c r="C199" t="s">
        <v>40</v>
      </c>
      <c r="D199" t="s">
        <v>41</v>
      </c>
      <c r="E199">
        <v>1590</v>
      </c>
      <c r="F199">
        <v>26</v>
      </c>
      <c r="G199">
        <v>13003</v>
      </c>
      <c r="H199">
        <v>41340</v>
      </c>
    </row>
    <row r="200" spans="1:8" x14ac:dyDescent="0.2">
      <c r="A200">
        <v>51</v>
      </c>
      <c r="B200" s="8">
        <v>46073</v>
      </c>
      <c r="C200" t="s">
        <v>40</v>
      </c>
      <c r="D200" t="s">
        <v>43</v>
      </c>
      <c r="E200">
        <v>2483</v>
      </c>
      <c r="F200">
        <v>36</v>
      </c>
      <c r="G200">
        <v>25745</v>
      </c>
      <c r="H200">
        <v>89388</v>
      </c>
    </row>
    <row r="201" spans="1:8" x14ac:dyDescent="0.2">
      <c r="A201">
        <v>51</v>
      </c>
      <c r="B201" s="8">
        <v>46073</v>
      </c>
      <c r="C201" t="s">
        <v>40</v>
      </c>
      <c r="D201" t="s">
        <v>41</v>
      </c>
      <c r="E201">
        <v>1868</v>
      </c>
      <c r="F201">
        <v>26</v>
      </c>
      <c r="G201">
        <v>15276</v>
      </c>
      <c r="H201">
        <v>48568</v>
      </c>
    </row>
    <row r="202" spans="1:8" x14ac:dyDescent="0.2">
      <c r="A202">
        <v>51</v>
      </c>
      <c r="B202" s="8">
        <v>46073</v>
      </c>
      <c r="C202" t="s">
        <v>40</v>
      </c>
      <c r="D202" t="s">
        <v>42</v>
      </c>
      <c r="E202">
        <v>1127</v>
      </c>
      <c r="F202">
        <v>29</v>
      </c>
      <c r="G202">
        <v>12630</v>
      </c>
      <c r="H202">
        <v>32683</v>
      </c>
    </row>
    <row r="203" spans="1:8" x14ac:dyDescent="0.2">
      <c r="A203">
        <v>51</v>
      </c>
      <c r="B203" s="8">
        <v>46073</v>
      </c>
      <c r="C203" t="s">
        <v>40</v>
      </c>
      <c r="D203" t="s">
        <v>43</v>
      </c>
      <c r="E203">
        <v>3468</v>
      </c>
      <c r="F203">
        <v>41</v>
      </c>
      <c r="G203">
        <v>35958</v>
      </c>
      <c r="H203">
        <v>142188</v>
      </c>
    </row>
    <row r="204" spans="1:8" x14ac:dyDescent="0.2">
      <c r="A204">
        <v>52</v>
      </c>
      <c r="B204" s="8">
        <v>46074</v>
      </c>
      <c r="C204" t="s">
        <v>40</v>
      </c>
      <c r="D204" t="s">
        <v>41</v>
      </c>
      <c r="E204">
        <v>4792</v>
      </c>
      <c r="F204">
        <v>26</v>
      </c>
      <c r="G204">
        <v>38951</v>
      </c>
      <c r="H204">
        <v>124592</v>
      </c>
    </row>
    <row r="205" spans="1:8" x14ac:dyDescent="0.2">
      <c r="A205">
        <v>52</v>
      </c>
      <c r="B205" s="8">
        <v>46074</v>
      </c>
      <c r="C205" t="s">
        <v>40</v>
      </c>
      <c r="D205" t="s">
        <v>43</v>
      </c>
      <c r="E205">
        <v>7424</v>
      </c>
      <c r="F205">
        <v>36</v>
      </c>
      <c r="G205">
        <v>76976</v>
      </c>
      <c r="H205">
        <v>267264</v>
      </c>
    </row>
    <row r="206" spans="1:8" x14ac:dyDescent="0.2">
      <c r="A206">
        <v>52</v>
      </c>
      <c r="B206" s="8">
        <v>46074</v>
      </c>
      <c r="C206" t="s">
        <v>40</v>
      </c>
      <c r="D206" t="s">
        <v>41</v>
      </c>
      <c r="E206">
        <v>4991</v>
      </c>
      <c r="F206">
        <v>26</v>
      </c>
      <c r="G206">
        <v>40568</v>
      </c>
      <c r="H206">
        <v>129766</v>
      </c>
    </row>
    <row r="207" spans="1:8" x14ac:dyDescent="0.2">
      <c r="A207">
        <v>52</v>
      </c>
      <c r="B207" s="8">
        <v>46074</v>
      </c>
      <c r="C207" t="s">
        <v>40</v>
      </c>
      <c r="D207" t="s">
        <v>42</v>
      </c>
      <c r="E207">
        <v>3468</v>
      </c>
      <c r="F207">
        <v>29</v>
      </c>
      <c r="G207">
        <v>38685</v>
      </c>
      <c r="H207">
        <v>100572</v>
      </c>
    </row>
    <row r="208" spans="1:8" x14ac:dyDescent="0.2">
      <c r="A208">
        <v>52</v>
      </c>
      <c r="B208" s="8">
        <v>46074</v>
      </c>
      <c r="C208" t="s">
        <v>40</v>
      </c>
      <c r="D208" t="s">
        <v>43</v>
      </c>
      <c r="E208">
        <v>10564</v>
      </c>
      <c r="F208">
        <v>41</v>
      </c>
      <c r="G208">
        <v>109533</v>
      </c>
      <c r="H208">
        <v>433124</v>
      </c>
    </row>
    <row r="209" spans="1:8" x14ac:dyDescent="0.2">
      <c r="A209">
        <v>53</v>
      </c>
      <c r="B209" s="8">
        <v>46075</v>
      </c>
      <c r="C209" t="s">
        <v>45</v>
      </c>
      <c r="D209" t="s">
        <v>42</v>
      </c>
      <c r="E209">
        <v>61000</v>
      </c>
      <c r="F209">
        <v>17.36</v>
      </c>
      <c r="G209">
        <v>680443.41</v>
      </c>
      <c r="H209">
        <v>1058960</v>
      </c>
    </row>
    <row r="210" spans="1:8" x14ac:dyDescent="0.2">
      <c r="A210">
        <v>53</v>
      </c>
      <c r="B210" s="8">
        <v>46075</v>
      </c>
      <c r="C210" t="s">
        <v>40</v>
      </c>
      <c r="D210" t="s">
        <v>41</v>
      </c>
      <c r="E210">
        <v>4551</v>
      </c>
      <c r="F210">
        <v>26</v>
      </c>
      <c r="G210">
        <v>36773</v>
      </c>
      <c r="H210">
        <v>118326</v>
      </c>
    </row>
    <row r="211" spans="1:8" x14ac:dyDescent="0.2">
      <c r="A211">
        <v>53</v>
      </c>
      <c r="B211" s="8">
        <v>46075</v>
      </c>
      <c r="C211" t="s">
        <v>40</v>
      </c>
      <c r="D211" t="s">
        <v>43</v>
      </c>
      <c r="E211">
        <v>7595</v>
      </c>
      <c r="F211">
        <v>32</v>
      </c>
      <c r="G211">
        <v>78749</v>
      </c>
      <c r="H211">
        <v>243040</v>
      </c>
    </row>
    <row r="212" spans="1:8" x14ac:dyDescent="0.2">
      <c r="A212">
        <v>53</v>
      </c>
      <c r="B212" s="8">
        <v>46075</v>
      </c>
      <c r="C212" t="s">
        <v>40</v>
      </c>
      <c r="D212" t="s">
        <v>41</v>
      </c>
      <c r="E212">
        <v>5210</v>
      </c>
      <c r="F212">
        <v>26</v>
      </c>
      <c r="G212">
        <v>42098</v>
      </c>
      <c r="H212">
        <v>135460</v>
      </c>
    </row>
    <row r="213" spans="1:8" x14ac:dyDescent="0.2">
      <c r="A213">
        <v>53</v>
      </c>
      <c r="B213" s="8">
        <v>46075</v>
      </c>
      <c r="C213" t="s">
        <v>40</v>
      </c>
      <c r="D213" t="s">
        <v>42</v>
      </c>
      <c r="E213">
        <v>3132</v>
      </c>
      <c r="F213">
        <v>29</v>
      </c>
      <c r="G213">
        <v>34676</v>
      </c>
      <c r="H213">
        <v>90828</v>
      </c>
    </row>
    <row r="214" spans="1:8" x14ac:dyDescent="0.2">
      <c r="A214">
        <v>53</v>
      </c>
      <c r="B214" s="8">
        <v>46075</v>
      </c>
      <c r="C214" t="s">
        <v>40</v>
      </c>
      <c r="D214" t="s">
        <v>43</v>
      </c>
      <c r="E214">
        <v>10478</v>
      </c>
      <c r="F214">
        <v>41</v>
      </c>
      <c r="G214">
        <v>108641</v>
      </c>
      <c r="H214">
        <v>429598</v>
      </c>
    </row>
    <row r="215" spans="1:8" x14ac:dyDescent="0.2">
      <c r="A215">
        <v>54</v>
      </c>
      <c r="B215" s="8">
        <v>46076</v>
      </c>
      <c r="C215" t="s">
        <v>40</v>
      </c>
      <c r="D215" t="s">
        <v>41</v>
      </c>
      <c r="E215">
        <v>4830</v>
      </c>
      <c r="F215">
        <v>26</v>
      </c>
      <c r="G215">
        <v>38814</v>
      </c>
      <c r="H215">
        <v>125580</v>
      </c>
    </row>
    <row r="216" spans="1:8" x14ac:dyDescent="0.2">
      <c r="A216">
        <v>54</v>
      </c>
      <c r="B216" s="8">
        <v>46076</v>
      </c>
      <c r="C216" t="s">
        <v>40</v>
      </c>
      <c r="D216" t="s">
        <v>43</v>
      </c>
      <c r="E216">
        <v>7789</v>
      </c>
      <c r="F216">
        <v>32</v>
      </c>
      <c r="G216">
        <v>80760</v>
      </c>
      <c r="H216">
        <v>249248</v>
      </c>
    </row>
    <row r="217" spans="1:8" x14ac:dyDescent="0.2">
      <c r="A217">
        <v>54</v>
      </c>
      <c r="B217" s="8">
        <v>46076</v>
      </c>
      <c r="C217" t="s">
        <v>40</v>
      </c>
      <c r="D217" t="s">
        <v>41</v>
      </c>
      <c r="E217">
        <v>5079</v>
      </c>
      <c r="F217">
        <v>26</v>
      </c>
      <c r="G217">
        <v>40815</v>
      </c>
      <c r="H217">
        <v>132054</v>
      </c>
    </row>
    <row r="218" spans="1:8" x14ac:dyDescent="0.2">
      <c r="A218">
        <v>54</v>
      </c>
      <c r="B218" s="8">
        <v>46076</v>
      </c>
      <c r="C218" t="s">
        <v>40</v>
      </c>
      <c r="D218" t="s">
        <v>42</v>
      </c>
      <c r="E218">
        <v>3132</v>
      </c>
      <c r="F218">
        <v>29</v>
      </c>
      <c r="G218">
        <v>34667</v>
      </c>
      <c r="H218">
        <v>90828</v>
      </c>
    </row>
    <row r="219" spans="1:8" x14ac:dyDescent="0.2">
      <c r="A219">
        <v>54</v>
      </c>
      <c r="B219" s="8">
        <v>46076</v>
      </c>
      <c r="C219" t="s">
        <v>40</v>
      </c>
      <c r="D219" t="s">
        <v>43</v>
      </c>
      <c r="E219">
        <v>490</v>
      </c>
      <c r="F219">
        <v>41</v>
      </c>
      <c r="G219">
        <v>5081</v>
      </c>
      <c r="H219">
        <v>20090</v>
      </c>
    </row>
    <row r="220" spans="1:8" x14ac:dyDescent="0.2">
      <c r="A220">
        <v>55</v>
      </c>
      <c r="B220" s="8">
        <v>46077</v>
      </c>
      <c r="C220" t="s">
        <v>40</v>
      </c>
      <c r="D220" t="s">
        <v>41</v>
      </c>
      <c r="E220">
        <v>1565</v>
      </c>
      <c r="F220">
        <v>26</v>
      </c>
      <c r="G220">
        <v>12571</v>
      </c>
      <c r="H220">
        <v>40690</v>
      </c>
    </row>
    <row r="221" spans="1:8" x14ac:dyDescent="0.2">
      <c r="A221">
        <v>55</v>
      </c>
      <c r="B221" s="8">
        <v>46077</v>
      </c>
      <c r="C221" t="s">
        <v>40</v>
      </c>
      <c r="D221" t="s">
        <v>42</v>
      </c>
      <c r="E221">
        <v>11911</v>
      </c>
      <c r="F221">
        <v>24</v>
      </c>
      <c r="G221">
        <v>131840</v>
      </c>
      <c r="H221">
        <v>285864</v>
      </c>
    </row>
    <row r="222" spans="1:8" x14ac:dyDescent="0.2">
      <c r="A222">
        <v>55</v>
      </c>
      <c r="B222" s="8">
        <v>46077</v>
      </c>
      <c r="C222" t="s">
        <v>40</v>
      </c>
      <c r="D222" t="s">
        <v>43</v>
      </c>
      <c r="E222">
        <v>2375</v>
      </c>
      <c r="F222">
        <v>32</v>
      </c>
      <c r="G222">
        <v>24625</v>
      </c>
      <c r="H222">
        <v>76000</v>
      </c>
    </row>
    <row r="223" spans="1:8" x14ac:dyDescent="0.2">
      <c r="A223">
        <v>55</v>
      </c>
      <c r="B223" s="8">
        <v>46077</v>
      </c>
      <c r="C223" t="s">
        <v>40</v>
      </c>
      <c r="D223" t="s">
        <v>41</v>
      </c>
      <c r="E223">
        <v>1756</v>
      </c>
      <c r="F223">
        <v>26</v>
      </c>
      <c r="G223">
        <v>14105</v>
      </c>
      <c r="H223">
        <v>45656</v>
      </c>
    </row>
    <row r="224" spans="1:8" x14ac:dyDescent="0.2">
      <c r="A224">
        <v>55</v>
      </c>
      <c r="B224" s="8">
        <v>46077</v>
      </c>
      <c r="C224" t="s">
        <v>40</v>
      </c>
      <c r="D224" t="s">
        <v>42</v>
      </c>
      <c r="E224">
        <v>1165</v>
      </c>
      <c r="F224">
        <v>29</v>
      </c>
      <c r="G224">
        <v>12895</v>
      </c>
      <c r="H224">
        <v>33785</v>
      </c>
    </row>
    <row r="225" spans="1:8" x14ac:dyDescent="0.2">
      <c r="A225">
        <v>56</v>
      </c>
      <c r="B225" s="8">
        <v>46078</v>
      </c>
      <c r="C225" t="s">
        <v>40</v>
      </c>
      <c r="D225" t="s">
        <v>41</v>
      </c>
      <c r="E225">
        <v>1328</v>
      </c>
      <c r="F225">
        <v>26</v>
      </c>
      <c r="G225">
        <v>10667</v>
      </c>
      <c r="H225">
        <v>34528</v>
      </c>
    </row>
    <row r="226" spans="1:8" x14ac:dyDescent="0.2">
      <c r="A226">
        <v>56</v>
      </c>
      <c r="B226" s="8">
        <v>46078</v>
      </c>
      <c r="C226" t="s">
        <v>40</v>
      </c>
      <c r="D226" t="s">
        <v>42</v>
      </c>
      <c r="E226">
        <v>9257</v>
      </c>
      <c r="F226">
        <v>24</v>
      </c>
      <c r="G226">
        <v>102464</v>
      </c>
      <c r="H226">
        <v>222168</v>
      </c>
    </row>
    <row r="227" spans="1:8" x14ac:dyDescent="0.2">
      <c r="A227">
        <v>56</v>
      </c>
      <c r="B227" s="8">
        <v>46078</v>
      </c>
      <c r="C227" t="s">
        <v>40</v>
      </c>
      <c r="D227" t="s">
        <v>43</v>
      </c>
      <c r="E227">
        <v>1988</v>
      </c>
      <c r="F227">
        <v>32</v>
      </c>
      <c r="G227">
        <v>20613</v>
      </c>
      <c r="H227">
        <v>63616</v>
      </c>
    </row>
    <row r="228" spans="1:8" x14ac:dyDescent="0.2">
      <c r="A228">
        <v>56</v>
      </c>
      <c r="B228" s="8">
        <v>46078</v>
      </c>
      <c r="C228" t="s">
        <v>40</v>
      </c>
      <c r="D228" t="s">
        <v>41</v>
      </c>
      <c r="E228">
        <v>1714</v>
      </c>
      <c r="F228">
        <v>26</v>
      </c>
      <c r="G228">
        <v>13767</v>
      </c>
      <c r="H228">
        <v>44564</v>
      </c>
    </row>
    <row r="229" spans="1:8" x14ac:dyDescent="0.2">
      <c r="A229">
        <v>56</v>
      </c>
      <c r="B229" s="8">
        <v>46078</v>
      </c>
      <c r="C229" t="s">
        <v>40</v>
      </c>
      <c r="D229" t="s">
        <v>42</v>
      </c>
      <c r="E229">
        <v>1079</v>
      </c>
      <c r="F229">
        <v>29</v>
      </c>
      <c r="G229">
        <v>11943</v>
      </c>
      <c r="H229">
        <v>31291</v>
      </c>
    </row>
    <row r="230" spans="1:8" x14ac:dyDescent="0.2">
      <c r="A230">
        <v>57</v>
      </c>
      <c r="B230" s="8">
        <v>46079</v>
      </c>
      <c r="C230" t="s">
        <v>40</v>
      </c>
      <c r="D230" t="s">
        <v>41</v>
      </c>
      <c r="E230">
        <v>1414</v>
      </c>
      <c r="F230">
        <v>26</v>
      </c>
      <c r="G230">
        <v>11358</v>
      </c>
      <c r="H230">
        <v>36764</v>
      </c>
    </row>
    <row r="231" spans="1:8" x14ac:dyDescent="0.2">
      <c r="A231">
        <v>57</v>
      </c>
      <c r="B231" s="8">
        <v>46079</v>
      </c>
      <c r="C231" t="s">
        <v>40</v>
      </c>
      <c r="D231" t="s">
        <v>42</v>
      </c>
      <c r="E231">
        <v>9172</v>
      </c>
      <c r="F231">
        <v>24</v>
      </c>
      <c r="G231">
        <v>101523</v>
      </c>
      <c r="H231">
        <v>220128</v>
      </c>
    </row>
    <row r="232" spans="1:8" x14ac:dyDescent="0.2">
      <c r="A232">
        <v>57</v>
      </c>
      <c r="B232" s="8">
        <v>46079</v>
      </c>
      <c r="C232" t="s">
        <v>40</v>
      </c>
      <c r="D232" t="s">
        <v>43</v>
      </c>
      <c r="E232">
        <v>2005</v>
      </c>
      <c r="F232">
        <v>32</v>
      </c>
      <c r="G232">
        <v>20789</v>
      </c>
      <c r="H232">
        <v>64160</v>
      </c>
    </row>
    <row r="233" spans="1:8" x14ac:dyDescent="0.2">
      <c r="A233">
        <v>57</v>
      </c>
      <c r="B233" s="8">
        <v>46079</v>
      </c>
      <c r="C233" t="s">
        <v>40</v>
      </c>
      <c r="D233" t="s">
        <v>41</v>
      </c>
      <c r="E233">
        <v>1756</v>
      </c>
      <c r="F233">
        <v>26</v>
      </c>
      <c r="G233">
        <v>14105</v>
      </c>
      <c r="H233">
        <v>45656</v>
      </c>
    </row>
    <row r="234" spans="1:8" x14ac:dyDescent="0.2">
      <c r="A234">
        <v>57</v>
      </c>
      <c r="B234" s="8">
        <v>46079</v>
      </c>
      <c r="C234" t="s">
        <v>40</v>
      </c>
      <c r="D234" t="s">
        <v>42</v>
      </c>
      <c r="E234">
        <v>1165</v>
      </c>
      <c r="F234">
        <v>29</v>
      </c>
      <c r="G234">
        <v>12895</v>
      </c>
      <c r="H234">
        <v>33785</v>
      </c>
    </row>
    <row r="235" spans="1:8" x14ac:dyDescent="0.2">
      <c r="A235">
        <v>58</v>
      </c>
      <c r="B235" s="8">
        <v>46080</v>
      </c>
      <c r="C235" t="s">
        <v>40</v>
      </c>
      <c r="D235" t="s">
        <v>41</v>
      </c>
      <c r="E235">
        <v>1435</v>
      </c>
      <c r="F235">
        <v>26</v>
      </c>
      <c r="G235">
        <v>11449</v>
      </c>
      <c r="H235">
        <v>37310</v>
      </c>
    </row>
    <row r="236" spans="1:8" x14ac:dyDescent="0.2">
      <c r="A236">
        <v>58</v>
      </c>
      <c r="B236" s="8">
        <v>46080</v>
      </c>
      <c r="C236" t="s">
        <v>40</v>
      </c>
      <c r="D236" t="s">
        <v>42</v>
      </c>
      <c r="E236">
        <v>8602</v>
      </c>
      <c r="F236">
        <v>24</v>
      </c>
      <c r="G236">
        <v>95214</v>
      </c>
      <c r="H236">
        <v>206448</v>
      </c>
    </row>
    <row r="237" spans="1:8" x14ac:dyDescent="0.2">
      <c r="A237">
        <v>58</v>
      </c>
      <c r="B237" s="8">
        <v>46080</v>
      </c>
      <c r="C237" t="s">
        <v>40</v>
      </c>
      <c r="D237" t="s">
        <v>43</v>
      </c>
      <c r="E237">
        <v>2179</v>
      </c>
      <c r="F237">
        <v>32</v>
      </c>
      <c r="G237">
        <v>22593</v>
      </c>
      <c r="H237">
        <v>69728</v>
      </c>
    </row>
    <row r="238" spans="1:8" x14ac:dyDescent="0.2">
      <c r="A238">
        <v>58</v>
      </c>
      <c r="B238" s="8">
        <v>46080</v>
      </c>
      <c r="C238" t="s">
        <v>40</v>
      </c>
      <c r="D238" t="s">
        <v>41</v>
      </c>
      <c r="E238">
        <v>1881</v>
      </c>
      <c r="F238">
        <v>26</v>
      </c>
      <c r="G238">
        <v>15007</v>
      </c>
      <c r="H238">
        <v>48906</v>
      </c>
    </row>
    <row r="239" spans="1:8" x14ac:dyDescent="0.2">
      <c r="A239">
        <v>58</v>
      </c>
      <c r="B239" s="8">
        <v>46080</v>
      </c>
      <c r="C239" t="s">
        <v>40</v>
      </c>
      <c r="D239" t="s">
        <v>42</v>
      </c>
      <c r="E239">
        <v>1137</v>
      </c>
      <c r="F239">
        <v>29</v>
      </c>
      <c r="G239">
        <v>12585</v>
      </c>
      <c r="H239">
        <v>32973</v>
      </c>
    </row>
    <row r="240" spans="1:8" x14ac:dyDescent="0.2">
      <c r="A240">
        <v>59</v>
      </c>
      <c r="B240" s="8">
        <v>46081</v>
      </c>
      <c r="C240" t="s">
        <v>45</v>
      </c>
      <c r="D240" t="s">
        <v>41</v>
      </c>
      <c r="E240">
        <v>24000</v>
      </c>
      <c r="F240">
        <v>12.47</v>
      </c>
      <c r="G240">
        <v>191479.92</v>
      </c>
      <c r="H240">
        <v>299280</v>
      </c>
    </row>
    <row r="241" spans="1:8" x14ac:dyDescent="0.2">
      <c r="A241">
        <v>59</v>
      </c>
      <c r="B241" s="8">
        <v>46081</v>
      </c>
      <c r="C241" t="s">
        <v>45</v>
      </c>
      <c r="D241" t="s">
        <v>43</v>
      </c>
      <c r="E241">
        <v>28000</v>
      </c>
      <c r="F241">
        <v>15.62</v>
      </c>
      <c r="G241">
        <v>290317.8</v>
      </c>
      <c r="H241">
        <v>437360</v>
      </c>
    </row>
    <row r="242" spans="1:8" x14ac:dyDescent="0.2">
      <c r="A242">
        <v>59</v>
      </c>
      <c r="B242" s="8">
        <v>46081</v>
      </c>
      <c r="C242" t="s">
        <v>40</v>
      </c>
      <c r="D242" t="s">
        <v>41</v>
      </c>
      <c r="E242">
        <v>1519</v>
      </c>
      <c r="F242">
        <v>21</v>
      </c>
      <c r="G242">
        <v>11992</v>
      </c>
      <c r="H242">
        <v>31899</v>
      </c>
    </row>
    <row r="243" spans="1:8" x14ac:dyDescent="0.2">
      <c r="A243">
        <v>59</v>
      </c>
      <c r="B243" s="8">
        <v>46081</v>
      </c>
      <c r="C243" t="s">
        <v>40</v>
      </c>
      <c r="D243" t="s">
        <v>42</v>
      </c>
      <c r="E243">
        <v>9447</v>
      </c>
      <c r="F243">
        <v>22</v>
      </c>
      <c r="G243">
        <v>104567</v>
      </c>
      <c r="H243">
        <v>207834</v>
      </c>
    </row>
    <row r="244" spans="1:8" x14ac:dyDescent="0.2">
      <c r="A244">
        <v>59</v>
      </c>
      <c r="B244" s="8">
        <v>46081</v>
      </c>
      <c r="C244" t="s">
        <v>40</v>
      </c>
      <c r="D244" t="s">
        <v>43</v>
      </c>
      <c r="E244">
        <v>2163</v>
      </c>
      <c r="F244">
        <v>29</v>
      </c>
      <c r="G244">
        <v>22427</v>
      </c>
      <c r="H244">
        <v>62727</v>
      </c>
    </row>
    <row r="245" spans="1:8" x14ac:dyDescent="0.2">
      <c r="A245">
        <v>59</v>
      </c>
      <c r="B245" s="8">
        <v>46081</v>
      </c>
      <c r="C245" t="s">
        <v>40</v>
      </c>
      <c r="D245" t="s">
        <v>41</v>
      </c>
      <c r="E245">
        <v>1700</v>
      </c>
      <c r="F245">
        <v>26</v>
      </c>
      <c r="G245">
        <v>13421</v>
      </c>
      <c r="H245">
        <v>44200</v>
      </c>
    </row>
    <row r="246" spans="1:8" x14ac:dyDescent="0.2">
      <c r="A246">
        <v>59</v>
      </c>
      <c r="B246" s="8">
        <v>46081</v>
      </c>
      <c r="C246" t="s">
        <v>40</v>
      </c>
      <c r="D246" t="s">
        <v>42</v>
      </c>
      <c r="E246">
        <v>1127</v>
      </c>
      <c r="F246">
        <v>29</v>
      </c>
      <c r="G246">
        <v>12475</v>
      </c>
      <c r="H246">
        <v>32683</v>
      </c>
    </row>
    <row r="247" spans="1:8" x14ac:dyDescent="0.2">
      <c r="A247">
        <v>60</v>
      </c>
      <c r="B247" s="8">
        <v>46082</v>
      </c>
      <c r="C247" t="s">
        <v>40</v>
      </c>
      <c r="D247" t="s">
        <v>41</v>
      </c>
      <c r="E247">
        <v>1383</v>
      </c>
      <c r="F247">
        <v>21</v>
      </c>
      <c r="G247">
        <v>10749</v>
      </c>
      <c r="H247">
        <v>29043</v>
      </c>
    </row>
    <row r="248" spans="1:8" x14ac:dyDescent="0.2">
      <c r="A248">
        <v>60</v>
      </c>
      <c r="B248" s="8">
        <v>46082</v>
      </c>
      <c r="C248" t="s">
        <v>40</v>
      </c>
      <c r="D248" t="s">
        <v>42</v>
      </c>
      <c r="E248">
        <v>8615</v>
      </c>
      <c r="F248">
        <v>22</v>
      </c>
      <c r="G248">
        <v>95357</v>
      </c>
      <c r="H248">
        <v>189530</v>
      </c>
    </row>
    <row r="249" spans="1:8" x14ac:dyDescent="0.2">
      <c r="A249">
        <v>60</v>
      </c>
      <c r="B249" s="8">
        <v>46082</v>
      </c>
      <c r="C249" t="s">
        <v>40</v>
      </c>
      <c r="D249" t="s">
        <v>43</v>
      </c>
      <c r="E249">
        <v>2230</v>
      </c>
      <c r="F249">
        <v>29</v>
      </c>
      <c r="G249">
        <v>23122</v>
      </c>
      <c r="H249">
        <v>64670</v>
      </c>
    </row>
    <row r="250" spans="1:8" x14ac:dyDescent="0.2">
      <c r="A250">
        <v>60</v>
      </c>
      <c r="B250" s="8">
        <v>46082</v>
      </c>
      <c r="C250" t="s">
        <v>40</v>
      </c>
      <c r="D250" t="s">
        <v>41</v>
      </c>
      <c r="E250">
        <v>1881</v>
      </c>
      <c r="F250">
        <v>26</v>
      </c>
      <c r="G250">
        <v>14619</v>
      </c>
      <c r="H250">
        <v>48906</v>
      </c>
    </row>
    <row r="251" spans="1:8" x14ac:dyDescent="0.2">
      <c r="A251">
        <v>60</v>
      </c>
      <c r="B251" s="8">
        <v>46082</v>
      </c>
      <c r="C251" t="s">
        <v>40</v>
      </c>
      <c r="D251" t="s">
        <v>42</v>
      </c>
      <c r="E251">
        <v>1109</v>
      </c>
      <c r="F251">
        <v>29</v>
      </c>
      <c r="G251">
        <v>12275</v>
      </c>
      <c r="H251">
        <v>32161</v>
      </c>
    </row>
    <row r="252" spans="1:8" x14ac:dyDescent="0.2">
      <c r="A252">
        <v>61</v>
      </c>
      <c r="B252" s="8">
        <v>46083</v>
      </c>
      <c r="C252" t="s">
        <v>40</v>
      </c>
      <c r="D252" t="s">
        <v>42</v>
      </c>
      <c r="E252">
        <v>8719</v>
      </c>
      <c r="F252">
        <v>22</v>
      </c>
      <c r="G252">
        <v>97011</v>
      </c>
      <c r="H252">
        <v>191818</v>
      </c>
    </row>
    <row r="253" spans="1:8" x14ac:dyDescent="0.2">
      <c r="A253">
        <v>61</v>
      </c>
      <c r="B253" s="8">
        <v>46083</v>
      </c>
      <c r="C253" t="s">
        <v>40</v>
      </c>
      <c r="D253" t="s">
        <v>43</v>
      </c>
      <c r="E253">
        <v>2265</v>
      </c>
      <c r="F253">
        <v>29</v>
      </c>
      <c r="G253">
        <v>25093</v>
      </c>
      <c r="H253">
        <v>65685</v>
      </c>
    </row>
    <row r="254" spans="1:8" x14ac:dyDescent="0.2">
      <c r="A254">
        <v>61</v>
      </c>
      <c r="B254" s="8">
        <v>46083</v>
      </c>
      <c r="C254" t="s">
        <v>40</v>
      </c>
      <c r="D254" t="s">
        <v>41</v>
      </c>
      <c r="E254">
        <v>1812</v>
      </c>
      <c r="F254">
        <v>26</v>
      </c>
      <c r="G254">
        <v>14363</v>
      </c>
      <c r="H254">
        <v>47112</v>
      </c>
    </row>
    <row r="255" spans="1:8" x14ac:dyDescent="0.2">
      <c r="A255">
        <v>61</v>
      </c>
      <c r="B255" s="8">
        <v>46083</v>
      </c>
      <c r="C255" t="s">
        <v>40</v>
      </c>
      <c r="D255" t="s">
        <v>42</v>
      </c>
      <c r="E255">
        <v>1165</v>
      </c>
      <c r="F255">
        <v>29</v>
      </c>
      <c r="G255">
        <v>12962</v>
      </c>
      <c r="H255">
        <v>33785</v>
      </c>
    </row>
    <row r="256" spans="1:8" x14ac:dyDescent="0.2">
      <c r="A256">
        <v>61</v>
      </c>
      <c r="B256" s="8">
        <v>46083</v>
      </c>
      <c r="C256" t="s">
        <v>40</v>
      </c>
      <c r="D256" t="s">
        <v>41</v>
      </c>
      <c r="E256">
        <v>1336</v>
      </c>
      <c r="F256">
        <v>26</v>
      </c>
      <c r="G256">
        <v>10590</v>
      </c>
      <c r="H256">
        <v>34736</v>
      </c>
    </row>
    <row r="257" spans="1:8" x14ac:dyDescent="0.2">
      <c r="A257">
        <v>61</v>
      </c>
      <c r="B257" s="8">
        <v>46083</v>
      </c>
      <c r="C257" t="s">
        <v>40</v>
      </c>
      <c r="D257" t="s">
        <v>42</v>
      </c>
      <c r="E257">
        <v>789</v>
      </c>
      <c r="F257">
        <v>29</v>
      </c>
      <c r="G257">
        <v>8779</v>
      </c>
      <c r="H257">
        <v>22881</v>
      </c>
    </row>
    <row r="258" spans="1:8" x14ac:dyDescent="0.2">
      <c r="A258">
        <v>61</v>
      </c>
      <c r="B258" s="8">
        <v>46083</v>
      </c>
      <c r="C258" t="s">
        <v>40</v>
      </c>
      <c r="D258" t="s">
        <v>43</v>
      </c>
      <c r="E258">
        <v>2862</v>
      </c>
      <c r="F258">
        <v>31</v>
      </c>
      <c r="G258">
        <v>31707</v>
      </c>
      <c r="H258">
        <v>88722</v>
      </c>
    </row>
    <row r="259" spans="1:8" x14ac:dyDescent="0.2">
      <c r="A259">
        <v>62</v>
      </c>
      <c r="B259" s="8">
        <v>46084</v>
      </c>
      <c r="C259" t="s">
        <v>40</v>
      </c>
      <c r="D259" t="s">
        <v>42</v>
      </c>
      <c r="E259">
        <v>9594</v>
      </c>
      <c r="F259">
        <v>22</v>
      </c>
      <c r="G259">
        <v>106199</v>
      </c>
      <c r="H259">
        <v>211068</v>
      </c>
    </row>
    <row r="260" spans="1:8" x14ac:dyDescent="0.2">
      <c r="A260">
        <v>62</v>
      </c>
      <c r="B260" s="8">
        <v>46084</v>
      </c>
      <c r="C260" t="s">
        <v>40</v>
      </c>
      <c r="D260" t="s">
        <v>43</v>
      </c>
      <c r="E260">
        <v>552</v>
      </c>
      <c r="F260">
        <v>29</v>
      </c>
      <c r="G260">
        <v>6049</v>
      </c>
      <c r="H260">
        <v>16008</v>
      </c>
    </row>
    <row r="261" spans="1:8" x14ac:dyDescent="0.2">
      <c r="A261">
        <v>62</v>
      </c>
      <c r="B261" s="8">
        <v>46084</v>
      </c>
      <c r="C261" t="s">
        <v>40</v>
      </c>
      <c r="D261" t="s">
        <v>41</v>
      </c>
      <c r="E261">
        <v>1784</v>
      </c>
      <c r="F261">
        <v>26</v>
      </c>
      <c r="G261">
        <v>14042</v>
      </c>
      <c r="H261">
        <v>46384</v>
      </c>
    </row>
    <row r="262" spans="1:8" x14ac:dyDescent="0.2">
      <c r="A262">
        <v>62</v>
      </c>
      <c r="B262" s="8">
        <v>46084</v>
      </c>
      <c r="C262" t="s">
        <v>40</v>
      </c>
      <c r="D262" t="s">
        <v>42</v>
      </c>
      <c r="E262">
        <v>1069</v>
      </c>
      <c r="F262">
        <v>29</v>
      </c>
      <c r="G262">
        <v>11833</v>
      </c>
      <c r="H262">
        <v>31001</v>
      </c>
    </row>
    <row r="263" spans="1:8" x14ac:dyDescent="0.2">
      <c r="A263">
        <v>62</v>
      </c>
      <c r="B263" s="8">
        <v>46084</v>
      </c>
      <c r="C263" t="s">
        <v>40</v>
      </c>
      <c r="D263" t="s">
        <v>41</v>
      </c>
      <c r="E263">
        <v>1282</v>
      </c>
      <c r="F263">
        <v>26</v>
      </c>
      <c r="G263">
        <v>10091</v>
      </c>
      <c r="H263">
        <v>33332</v>
      </c>
    </row>
    <row r="264" spans="1:8" x14ac:dyDescent="0.2">
      <c r="A264">
        <v>62</v>
      </c>
      <c r="B264" s="8">
        <v>46084</v>
      </c>
      <c r="C264" t="s">
        <v>40</v>
      </c>
      <c r="D264" t="s">
        <v>42</v>
      </c>
      <c r="E264">
        <v>795</v>
      </c>
      <c r="F264">
        <v>29</v>
      </c>
      <c r="G264">
        <v>8800</v>
      </c>
      <c r="H264">
        <v>23055</v>
      </c>
    </row>
    <row r="265" spans="1:8" x14ac:dyDescent="0.2">
      <c r="A265">
        <v>62</v>
      </c>
      <c r="B265" s="8">
        <v>46084</v>
      </c>
      <c r="C265" t="s">
        <v>40</v>
      </c>
      <c r="D265" t="s">
        <v>43</v>
      </c>
      <c r="E265">
        <v>3061</v>
      </c>
      <c r="F265">
        <v>31</v>
      </c>
      <c r="G265">
        <v>33543</v>
      </c>
      <c r="H265">
        <v>94891</v>
      </c>
    </row>
    <row r="266" spans="1:8" x14ac:dyDescent="0.2">
      <c r="A266">
        <v>63</v>
      </c>
      <c r="B266" s="8">
        <v>46085</v>
      </c>
      <c r="C266" t="s">
        <v>45</v>
      </c>
      <c r="D266" t="s">
        <v>41</v>
      </c>
      <c r="E266">
        <v>44000</v>
      </c>
      <c r="F266">
        <v>12.8</v>
      </c>
      <c r="G266">
        <v>346337.64</v>
      </c>
      <c r="H266">
        <v>563200</v>
      </c>
    </row>
    <row r="267" spans="1:8" x14ac:dyDescent="0.2">
      <c r="A267">
        <v>63</v>
      </c>
      <c r="B267" s="8">
        <v>46085</v>
      </c>
      <c r="C267" t="s">
        <v>40</v>
      </c>
      <c r="D267" t="s">
        <v>42</v>
      </c>
      <c r="E267">
        <v>4683</v>
      </c>
      <c r="F267">
        <v>22</v>
      </c>
      <c r="G267">
        <v>51527</v>
      </c>
      <c r="H267">
        <v>103026</v>
      </c>
    </row>
    <row r="268" spans="1:8" x14ac:dyDescent="0.2">
      <c r="A268">
        <v>63</v>
      </c>
      <c r="B268" s="8">
        <v>46085</v>
      </c>
      <c r="C268" t="s">
        <v>40</v>
      </c>
      <c r="D268" t="s">
        <v>41</v>
      </c>
      <c r="E268">
        <v>1798</v>
      </c>
      <c r="F268">
        <v>26</v>
      </c>
      <c r="G268">
        <v>14112</v>
      </c>
      <c r="H268">
        <v>46748</v>
      </c>
    </row>
    <row r="269" spans="1:8" x14ac:dyDescent="0.2">
      <c r="A269">
        <v>63</v>
      </c>
      <c r="B269" s="8">
        <v>46085</v>
      </c>
      <c r="C269" t="s">
        <v>40</v>
      </c>
      <c r="D269" t="s">
        <v>42</v>
      </c>
      <c r="E269">
        <v>1146</v>
      </c>
      <c r="F269">
        <v>29</v>
      </c>
      <c r="G269">
        <v>12610</v>
      </c>
      <c r="H269">
        <v>33234</v>
      </c>
    </row>
    <row r="270" spans="1:8" x14ac:dyDescent="0.2">
      <c r="A270">
        <v>63</v>
      </c>
      <c r="B270" s="8">
        <v>46085</v>
      </c>
      <c r="C270" t="s">
        <v>40</v>
      </c>
      <c r="D270" t="s">
        <v>41</v>
      </c>
      <c r="E270">
        <v>1386</v>
      </c>
      <c r="F270">
        <v>26</v>
      </c>
      <c r="G270">
        <v>10878</v>
      </c>
      <c r="H270">
        <v>36036</v>
      </c>
    </row>
    <row r="271" spans="1:8" x14ac:dyDescent="0.2">
      <c r="A271">
        <v>63</v>
      </c>
      <c r="B271" s="8">
        <v>46085</v>
      </c>
      <c r="C271" t="s">
        <v>40</v>
      </c>
      <c r="D271" t="s">
        <v>42</v>
      </c>
      <c r="E271">
        <v>786</v>
      </c>
      <c r="F271">
        <v>29</v>
      </c>
      <c r="G271">
        <v>8648</v>
      </c>
      <c r="H271">
        <v>22794</v>
      </c>
    </row>
    <row r="272" spans="1:8" x14ac:dyDescent="0.2">
      <c r="A272">
        <v>63</v>
      </c>
      <c r="B272" s="8">
        <v>46085</v>
      </c>
      <c r="C272" t="s">
        <v>40</v>
      </c>
      <c r="D272" t="s">
        <v>43</v>
      </c>
      <c r="E272">
        <v>3182</v>
      </c>
      <c r="F272">
        <v>31</v>
      </c>
      <c r="G272">
        <v>33039</v>
      </c>
      <c r="H272">
        <v>98642</v>
      </c>
    </row>
    <row r="273" spans="1:8" x14ac:dyDescent="0.2">
      <c r="A273">
        <v>64</v>
      </c>
      <c r="B273" s="8">
        <v>46086</v>
      </c>
      <c r="C273" t="s">
        <v>40</v>
      </c>
      <c r="D273" t="s">
        <v>41</v>
      </c>
      <c r="E273">
        <v>1902</v>
      </c>
      <c r="F273">
        <v>26</v>
      </c>
      <c r="G273">
        <v>15194</v>
      </c>
      <c r="H273">
        <v>49452</v>
      </c>
    </row>
    <row r="274" spans="1:8" x14ac:dyDescent="0.2">
      <c r="A274">
        <v>64</v>
      </c>
      <c r="B274" s="8">
        <v>46086</v>
      </c>
      <c r="C274" t="s">
        <v>40</v>
      </c>
      <c r="D274" t="s">
        <v>42</v>
      </c>
      <c r="E274">
        <v>1118</v>
      </c>
      <c r="F274">
        <v>29</v>
      </c>
      <c r="G274">
        <v>12222</v>
      </c>
      <c r="H274">
        <v>32422</v>
      </c>
    </row>
    <row r="275" spans="1:8" x14ac:dyDescent="0.2">
      <c r="A275">
        <v>64</v>
      </c>
      <c r="B275" s="8">
        <v>46086</v>
      </c>
      <c r="C275" t="s">
        <v>40</v>
      </c>
      <c r="D275" t="s">
        <v>41</v>
      </c>
      <c r="E275">
        <v>1386</v>
      </c>
      <c r="F275">
        <v>26</v>
      </c>
      <c r="G275">
        <v>11072</v>
      </c>
      <c r="H275">
        <v>36036</v>
      </c>
    </row>
    <row r="276" spans="1:8" x14ac:dyDescent="0.2">
      <c r="A276">
        <v>64</v>
      </c>
      <c r="B276" s="8">
        <v>46086</v>
      </c>
      <c r="C276" t="s">
        <v>40</v>
      </c>
      <c r="D276" t="s">
        <v>42</v>
      </c>
      <c r="E276">
        <v>772</v>
      </c>
      <c r="F276">
        <v>29</v>
      </c>
      <c r="G276">
        <v>8440</v>
      </c>
      <c r="H276">
        <v>22388</v>
      </c>
    </row>
    <row r="277" spans="1:8" x14ac:dyDescent="0.2">
      <c r="A277">
        <v>64</v>
      </c>
      <c r="B277" s="8">
        <v>46086</v>
      </c>
      <c r="C277" t="s">
        <v>40</v>
      </c>
      <c r="D277" t="s">
        <v>43</v>
      </c>
      <c r="E277">
        <v>3018</v>
      </c>
      <c r="F277">
        <v>31</v>
      </c>
      <c r="G277">
        <v>31378</v>
      </c>
      <c r="H277">
        <v>93558</v>
      </c>
    </row>
    <row r="278" spans="1:8" x14ac:dyDescent="0.2">
      <c r="A278">
        <v>65</v>
      </c>
      <c r="B278" s="8">
        <v>46087</v>
      </c>
      <c r="C278" t="s">
        <v>40</v>
      </c>
      <c r="D278" t="s">
        <v>41</v>
      </c>
      <c r="E278">
        <v>9161</v>
      </c>
      <c r="F278">
        <v>26</v>
      </c>
      <c r="G278">
        <v>72910</v>
      </c>
      <c r="H278">
        <v>238186</v>
      </c>
    </row>
    <row r="279" spans="1:8" x14ac:dyDescent="0.2">
      <c r="A279">
        <v>65</v>
      </c>
      <c r="B279" s="8">
        <v>46087</v>
      </c>
      <c r="C279" t="s">
        <v>40</v>
      </c>
      <c r="D279" t="s">
        <v>42</v>
      </c>
      <c r="E279">
        <v>5698</v>
      </c>
      <c r="F279">
        <v>29</v>
      </c>
      <c r="G279">
        <v>62293</v>
      </c>
      <c r="H279">
        <v>165242</v>
      </c>
    </row>
    <row r="280" spans="1:8" x14ac:dyDescent="0.2">
      <c r="A280">
        <v>65</v>
      </c>
      <c r="B280" s="8">
        <v>46087</v>
      </c>
      <c r="C280" t="s">
        <v>40</v>
      </c>
      <c r="D280" t="s">
        <v>41</v>
      </c>
      <c r="E280">
        <v>6379</v>
      </c>
      <c r="F280">
        <v>26</v>
      </c>
      <c r="G280">
        <v>50769</v>
      </c>
      <c r="H280">
        <v>165854</v>
      </c>
    </row>
    <row r="281" spans="1:8" x14ac:dyDescent="0.2">
      <c r="A281">
        <v>65</v>
      </c>
      <c r="B281" s="8">
        <v>46087</v>
      </c>
      <c r="C281" t="s">
        <v>40</v>
      </c>
      <c r="D281" t="s">
        <v>42</v>
      </c>
      <c r="E281">
        <v>4228</v>
      </c>
      <c r="F281">
        <v>29</v>
      </c>
      <c r="G281">
        <v>46222</v>
      </c>
      <c r="H281">
        <v>122612</v>
      </c>
    </row>
    <row r="282" spans="1:8" x14ac:dyDescent="0.2">
      <c r="A282">
        <v>65</v>
      </c>
      <c r="B282" s="8">
        <v>46087</v>
      </c>
      <c r="C282" t="s">
        <v>40</v>
      </c>
      <c r="D282" t="s">
        <v>43</v>
      </c>
      <c r="E282">
        <v>17570</v>
      </c>
      <c r="F282">
        <v>31</v>
      </c>
      <c r="G282">
        <v>178103</v>
      </c>
      <c r="H282">
        <v>544670</v>
      </c>
    </row>
    <row r="283" spans="1:8" x14ac:dyDescent="0.2">
      <c r="A283">
        <v>66</v>
      </c>
      <c r="B283" s="8">
        <v>46088</v>
      </c>
      <c r="C283" t="s">
        <v>40</v>
      </c>
      <c r="D283" t="s">
        <v>41</v>
      </c>
      <c r="E283">
        <v>1495</v>
      </c>
      <c r="F283">
        <v>21</v>
      </c>
      <c r="G283">
        <v>11750</v>
      </c>
      <c r="H283">
        <v>31395</v>
      </c>
    </row>
    <row r="284" spans="1:8" x14ac:dyDescent="0.2">
      <c r="A284">
        <v>66</v>
      </c>
      <c r="B284" s="8">
        <v>46088</v>
      </c>
      <c r="C284" t="s">
        <v>40</v>
      </c>
      <c r="D284" t="s">
        <v>42</v>
      </c>
      <c r="E284">
        <v>9334</v>
      </c>
      <c r="F284">
        <v>22</v>
      </c>
      <c r="G284">
        <v>102317</v>
      </c>
      <c r="H284">
        <v>205348</v>
      </c>
    </row>
    <row r="285" spans="1:8" x14ac:dyDescent="0.2">
      <c r="A285">
        <v>66</v>
      </c>
      <c r="B285" s="8">
        <v>46088</v>
      </c>
      <c r="C285" t="s">
        <v>40</v>
      </c>
      <c r="D285" t="s">
        <v>43</v>
      </c>
      <c r="E285">
        <v>2218</v>
      </c>
      <c r="F285">
        <v>29</v>
      </c>
      <c r="G285">
        <v>23300</v>
      </c>
      <c r="H285">
        <v>64322</v>
      </c>
    </row>
    <row r="286" spans="1:8" x14ac:dyDescent="0.2">
      <c r="A286">
        <v>66</v>
      </c>
      <c r="B286" s="8">
        <v>46088</v>
      </c>
      <c r="C286" t="s">
        <v>40</v>
      </c>
      <c r="D286" t="s">
        <v>41</v>
      </c>
      <c r="E286">
        <v>1700</v>
      </c>
      <c r="F286">
        <v>26</v>
      </c>
      <c r="G286">
        <v>13361</v>
      </c>
      <c r="H286">
        <v>44200</v>
      </c>
    </row>
    <row r="287" spans="1:8" x14ac:dyDescent="0.2">
      <c r="A287">
        <v>66</v>
      </c>
      <c r="B287" s="8">
        <v>46088</v>
      </c>
      <c r="C287" t="s">
        <v>40</v>
      </c>
      <c r="D287" t="s">
        <v>42</v>
      </c>
      <c r="E287">
        <v>1184</v>
      </c>
      <c r="F287">
        <v>29</v>
      </c>
      <c r="G287">
        <v>12979</v>
      </c>
      <c r="H287">
        <v>34336</v>
      </c>
    </row>
    <row r="288" spans="1:8" x14ac:dyDescent="0.2">
      <c r="A288">
        <v>66</v>
      </c>
      <c r="B288" s="8">
        <v>46088</v>
      </c>
      <c r="C288" t="s">
        <v>40</v>
      </c>
      <c r="D288" t="s">
        <v>41</v>
      </c>
      <c r="E288">
        <v>1348</v>
      </c>
      <c r="F288">
        <v>26</v>
      </c>
      <c r="G288">
        <v>10594</v>
      </c>
      <c r="H288">
        <v>35048</v>
      </c>
    </row>
    <row r="289" spans="1:8" x14ac:dyDescent="0.2">
      <c r="A289">
        <v>66</v>
      </c>
      <c r="B289" s="8">
        <v>46088</v>
      </c>
      <c r="C289" t="s">
        <v>40</v>
      </c>
      <c r="D289" t="s">
        <v>42</v>
      </c>
      <c r="E289">
        <v>630</v>
      </c>
      <c r="F289">
        <v>29</v>
      </c>
      <c r="G289">
        <v>6906</v>
      </c>
      <c r="H289">
        <v>18270</v>
      </c>
    </row>
    <row r="290" spans="1:8" x14ac:dyDescent="0.2">
      <c r="A290">
        <v>66</v>
      </c>
      <c r="B290" s="8">
        <v>46088</v>
      </c>
      <c r="C290" t="s">
        <v>40</v>
      </c>
      <c r="D290" t="s">
        <v>43</v>
      </c>
      <c r="E290">
        <v>2924</v>
      </c>
      <c r="F290">
        <v>31</v>
      </c>
      <c r="G290">
        <v>30716</v>
      </c>
      <c r="H290">
        <v>90644</v>
      </c>
    </row>
    <row r="291" spans="1:8" x14ac:dyDescent="0.2">
      <c r="A291">
        <v>67</v>
      </c>
      <c r="B291" s="8">
        <v>46089</v>
      </c>
      <c r="C291" t="s">
        <v>40</v>
      </c>
      <c r="D291" t="s">
        <v>41</v>
      </c>
      <c r="E291">
        <v>1555</v>
      </c>
      <c r="F291">
        <v>21</v>
      </c>
      <c r="G291">
        <v>12221</v>
      </c>
      <c r="H291">
        <v>32655</v>
      </c>
    </row>
    <row r="292" spans="1:8" x14ac:dyDescent="0.2">
      <c r="A292">
        <v>67</v>
      </c>
      <c r="B292" s="8">
        <v>46089</v>
      </c>
      <c r="C292" t="s">
        <v>40</v>
      </c>
      <c r="D292" t="s">
        <v>42</v>
      </c>
      <c r="E292">
        <v>9556</v>
      </c>
      <c r="F292">
        <v>22</v>
      </c>
      <c r="G292">
        <v>103565</v>
      </c>
      <c r="H292">
        <v>210232</v>
      </c>
    </row>
    <row r="293" spans="1:8" x14ac:dyDescent="0.2">
      <c r="A293">
        <v>67</v>
      </c>
      <c r="B293" s="8">
        <v>46089</v>
      </c>
      <c r="C293" t="s">
        <v>40</v>
      </c>
      <c r="D293" t="s">
        <v>43</v>
      </c>
      <c r="E293">
        <v>2220</v>
      </c>
      <c r="F293">
        <v>29</v>
      </c>
      <c r="G293">
        <v>23321</v>
      </c>
      <c r="H293">
        <v>64380</v>
      </c>
    </row>
    <row r="294" spans="1:8" x14ac:dyDescent="0.2">
      <c r="A294">
        <v>67</v>
      </c>
      <c r="B294" s="8">
        <v>46089</v>
      </c>
      <c r="C294" t="s">
        <v>40</v>
      </c>
      <c r="D294" t="s">
        <v>41</v>
      </c>
      <c r="E294">
        <v>1705</v>
      </c>
      <c r="F294">
        <v>26</v>
      </c>
      <c r="G294">
        <v>13400</v>
      </c>
      <c r="H294">
        <v>44330</v>
      </c>
    </row>
    <row r="295" spans="1:8" x14ac:dyDescent="0.2">
      <c r="A295">
        <v>67</v>
      </c>
      <c r="B295" s="8">
        <v>46089</v>
      </c>
      <c r="C295" t="s">
        <v>40</v>
      </c>
      <c r="D295" t="s">
        <v>42</v>
      </c>
      <c r="E295">
        <v>1074</v>
      </c>
      <c r="F295">
        <v>29</v>
      </c>
      <c r="G295">
        <v>11640</v>
      </c>
      <c r="H295">
        <v>31146</v>
      </c>
    </row>
    <row r="296" spans="1:8" x14ac:dyDescent="0.2">
      <c r="A296">
        <v>67</v>
      </c>
      <c r="B296" s="8">
        <v>46089</v>
      </c>
      <c r="C296" t="s">
        <v>40</v>
      </c>
      <c r="D296" t="s">
        <v>41</v>
      </c>
      <c r="E296">
        <v>1310</v>
      </c>
      <c r="F296">
        <v>26</v>
      </c>
      <c r="G296">
        <v>10296</v>
      </c>
      <c r="H296">
        <v>34060</v>
      </c>
    </row>
    <row r="297" spans="1:8" x14ac:dyDescent="0.2">
      <c r="A297">
        <v>67</v>
      </c>
      <c r="B297" s="8">
        <v>46089</v>
      </c>
      <c r="C297" t="s">
        <v>40</v>
      </c>
      <c r="D297" t="s">
        <v>43</v>
      </c>
      <c r="E297">
        <v>2855</v>
      </c>
      <c r="F297">
        <v>31</v>
      </c>
      <c r="G297">
        <v>29991</v>
      </c>
      <c r="H297">
        <v>88505</v>
      </c>
    </row>
    <row r="298" spans="1:8" x14ac:dyDescent="0.2">
      <c r="A298">
        <v>68</v>
      </c>
      <c r="B298" s="8">
        <v>46090</v>
      </c>
      <c r="C298" t="s">
        <v>45</v>
      </c>
      <c r="D298" t="s">
        <v>42</v>
      </c>
      <c r="E298">
        <v>42000</v>
      </c>
      <c r="F298">
        <v>14.96</v>
      </c>
      <c r="G298">
        <v>455184.24</v>
      </c>
      <c r="H298">
        <v>628320</v>
      </c>
    </row>
    <row r="299" spans="1:8" x14ac:dyDescent="0.2">
      <c r="A299">
        <v>68</v>
      </c>
      <c r="B299" s="8">
        <v>46090</v>
      </c>
      <c r="C299" t="s">
        <v>40</v>
      </c>
      <c r="D299" t="s">
        <v>41</v>
      </c>
      <c r="E299">
        <v>1640</v>
      </c>
      <c r="F299">
        <v>21</v>
      </c>
      <c r="G299">
        <v>13123</v>
      </c>
      <c r="H299">
        <v>34440</v>
      </c>
    </row>
    <row r="300" spans="1:8" x14ac:dyDescent="0.2">
      <c r="A300">
        <v>68</v>
      </c>
      <c r="B300" s="8">
        <v>46090</v>
      </c>
      <c r="C300" t="s">
        <v>40</v>
      </c>
      <c r="D300" t="s">
        <v>42</v>
      </c>
      <c r="E300">
        <v>9172</v>
      </c>
      <c r="F300">
        <v>22</v>
      </c>
      <c r="G300">
        <v>100309</v>
      </c>
      <c r="H300">
        <v>201784</v>
      </c>
    </row>
    <row r="301" spans="1:8" x14ac:dyDescent="0.2">
      <c r="A301">
        <v>68</v>
      </c>
      <c r="B301" s="8">
        <v>46090</v>
      </c>
      <c r="C301" t="s">
        <v>40</v>
      </c>
      <c r="D301" t="s">
        <v>43</v>
      </c>
      <c r="E301">
        <v>2141</v>
      </c>
      <c r="F301">
        <v>29</v>
      </c>
      <c r="G301">
        <v>22926</v>
      </c>
      <c r="H301">
        <v>62089</v>
      </c>
    </row>
    <row r="302" spans="1:8" x14ac:dyDescent="0.2">
      <c r="A302">
        <v>68</v>
      </c>
      <c r="B302" s="8">
        <v>46090</v>
      </c>
      <c r="C302" t="s">
        <v>40</v>
      </c>
      <c r="D302" t="s">
        <v>41</v>
      </c>
      <c r="E302">
        <v>1714</v>
      </c>
      <c r="F302">
        <v>26</v>
      </c>
      <c r="G302">
        <v>13715</v>
      </c>
      <c r="H302">
        <v>44564</v>
      </c>
    </row>
    <row r="303" spans="1:8" x14ac:dyDescent="0.2">
      <c r="A303">
        <v>68</v>
      </c>
      <c r="B303" s="8">
        <v>46090</v>
      </c>
      <c r="C303" t="s">
        <v>40</v>
      </c>
      <c r="D303" t="s">
        <v>42</v>
      </c>
      <c r="E303">
        <v>1060</v>
      </c>
      <c r="F303">
        <v>29</v>
      </c>
      <c r="G303">
        <v>11593</v>
      </c>
      <c r="H303">
        <v>30740</v>
      </c>
    </row>
    <row r="304" spans="1:8" x14ac:dyDescent="0.2">
      <c r="A304">
        <v>68</v>
      </c>
      <c r="B304" s="8">
        <v>46090</v>
      </c>
      <c r="C304" t="s">
        <v>40</v>
      </c>
      <c r="D304" t="s">
        <v>41</v>
      </c>
      <c r="E304">
        <v>1292</v>
      </c>
      <c r="F304">
        <v>26</v>
      </c>
      <c r="G304">
        <v>10338</v>
      </c>
      <c r="H304">
        <v>33592</v>
      </c>
    </row>
    <row r="305" spans="1:8" x14ac:dyDescent="0.2">
      <c r="A305">
        <v>68</v>
      </c>
      <c r="B305" s="8">
        <v>46090</v>
      </c>
      <c r="C305" t="s">
        <v>40</v>
      </c>
      <c r="D305" t="s">
        <v>42</v>
      </c>
      <c r="E305">
        <v>854</v>
      </c>
      <c r="F305">
        <v>29</v>
      </c>
      <c r="G305">
        <v>9340</v>
      </c>
      <c r="H305">
        <v>24766</v>
      </c>
    </row>
    <row r="306" spans="1:8" x14ac:dyDescent="0.2">
      <c r="A306">
        <v>68</v>
      </c>
      <c r="B306" s="8">
        <v>46090</v>
      </c>
      <c r="C306" t="s">
        <v>40</v>
      </c>
      <c r="D306" t="s">
        <v>43</v>
      </c>
      <c r="E306">
        <v>2901</v>
      </c>
      <c r="F306">
        <v>31</v>
      </c>
      <c r="G306">
        <v>31064</v>
      </c>
      <c r="H306">
        <v>89931</v>
      </c>
    </row>
    <row r="307" spans="1:8" x14ac:dyDescent="0.2">
      <c r="A307">
        <v>69</v>
      </c>
      <c r="B307" s="8">
        <v>46091</v>
      </c>
      <c r="C307" t="s">
        <v>45</v>
      </c>
      <c r="D307" t="s">
        <v>41</v>
      </c>
      <c r="E307">
        <v>66000</v>
      </c>
      <c r="F307">
        <v>13.8</v>
      </c>
      <c r="G307">
        <v>528111.01</v>
      </c>
      <c r="H307">
        <v>910800</v>
      </c>
    </row>
    <row r="308" spans="1:8" x14ac:dyDescent="0.2">
      <c r="A308">
        <v>69</v>
      </c>
      <c r="B308" s="8">
        <v>46091</v>
      </c>
      <c r="C308" t="s">
        <v>40</v>
      </c>
      <c r="D308" t="s">
        <v>41</v>
      </c>
      <c r="E308">
        <v>1605</v>
      </c>
      <c r="F308">
        <v>21</v>
      </c>
      <c r="G308">
        <v>12816</v>
      </c>
      <c r="H308">
        <v>33705</v>
      </c>
    </row>
    <row r="309" spans="1:8" x14ac:dyDescent="0.2">
      <c r="A309">
        <v>69</v>
      </c>
      <c r="B309" s="8">
        <v>46091</v>
      </c>
      <c r="C309" t="s">
        <v>40</v>
      </c>
      <c r="D309" t="s">
        <v>42</v>
      </c>
      <c r="E309">
        <v>8968</v>
      </c>
      <c r="F309">
        <v>22</v>
      </c>
      <c r="G309">
        <v>98078</v>
      </c>
      <c r="H309">
        <v>197296</v>
      </c>
    </row>
    <row r="310" spans="1:8" x14ac:dyDescent="0.2">
      <c r="A310">
        <v>69</v>
      </c>
      <c r="B310" s="8">
        <v>46091</v>
      </c>
      <c r="C310" t="s">
        <v>40</v>
      </c>
      <c r="D310" t="s">
        <v>43</v>
      </c>
      <c r="E310">
        <v>2073</v>
      </c>
      <c r="F310">
        <v>29</v>
      </c>
      <c r="G310">
        <v>22115</v>
      </c>
      <c r="H310">
        <v>60117</v>
      </c>
    </row>
    <row r="311" spans="1:8" x14ac:dyDescent="0.2">
      <c r="A311">
        <v>69</v>
      </c>
      <c r="B311" s="8">
        <v>46091</v>
      </c>
      <c r="C311" t="s">
        <v>40</v>
      </c>
      <c r="D311" t="s">
        <v>41</v>
      </c>
      <c r="E311">
        <v>1854</v>
      </c>
      <c r="F311">
        <v>26</v>
      </c>
      <c r="G311">
        <v>14805</v>
      </c>
      <c r="H311">
        <v>48204</v>
      </c>
    </row>
    <row r="312" spans="1:8" x14ac:dyDescent="0.2">
      <c r="A312">
        <v>69</v>
      </c>
      <c r="B312" s="8">
        <v>46091</v>
      </c>
      <c r="C312" t="s">
        <v>40</v>
      </c>
      <c r="D312" t="s">
        <v>42</v>
      </c>
      <c r="E312">
        <v>1074</v>
      </c>
      <c r="F312">
        <v>29</v>
      </c>
      <c r="G312">
        <v>11746</v>
      </c>
      <c r="H312">
        <v>31146</v>
      </c>
    </row>
    <row r="313" spans="1:8" x14ac:dyDescent="0.2">
      <c r="A313">
        <v>69</v>
      </c>
      <c r="B313" s="8">
        <v>46091</v>
      </c>
      <c r="C313" t="s">
        <v>40</v>
      </c>
      <c r="D313" t="s">
        <v>41</v>
      </c>
      <c r="E313">
        <v>1267</v>
      </c>
      <c r="F313">
        <v>26</v>
      </c>
      <c r="G313">
        <v>10117</v>
      </c>
      <c r="H313">
        <v>32942</v>
      </c>
    </row>
    <row r="314" spans="1:8" x14ac:dyDescent="0.2">
      <c r="A314">
        <v>69</v>
      </c>
      <c r="B314" s="8">
        <v>46091</v>
      </c>
      <c r="C314" t="s">
        <v>40</v>
      </c>
      <c r="D314" t="s">
        <v>42</v>
      </c>
      <c r="E314">
        <v>773</v>
      </c>
      <c r="F314">
        <v>29</v>
      </c>
      <c r="G314">
        <v>8454</v>
      </c>
      <c r="H314">
        <v>22417</v>
      </c>
    </row>
    <row r="315" spans="1:8" x14ac:dyDescent="0.2">
      <c r="A315">
        <v>69</v>
      </c>
      <c r="B315" s="8">
        <v>46091</v>
      </c>
      <c r="C315" t="s">
        <v>40</v>
      </c>
      <c r="D315" t="s">
        <v>43</v>
      </c>
      <c r="E315">
        <v>3112</v>
      </c>
      <c r="F315">
        <v>31</v>
      </c>
      <c r="G315">
        <v>33199</v>
      </c>
      <c r="H315">
        <v>96472</v>
      </c>
    </row>
    <row r="316" spans="1:8" x14ac:dyDescent="0.2">
      <c r="A316">
        <v>70</v>
      </c>
      <c r="B316" s="8">
        <v>46092</v>
      </c>
      <c r="C316" t="s">
        <v>40</v>
      </c>
      <c r="D316" t="s">
        <v>41</v>
      </c>
      <c r="E316">
        <v>5396</v>
      </c>
      <c r="F316">
        <v>21</v>
      </c>
      <c r="G316">
        <v>43088</v>
      </c>
      <c r="H316">
        <v>113316</v>
      </c>
    </row>
    <row r="317" spans="1:8" x14ac:dyDescent="0.2">
      <c r="A317">
        <v>70</v>
      </c>
      <c r="B317" s="8">
        <v>46092</v>
      </c>
      <c r="C317" t="s">
        <v>40</v>
      </c>
      <c r="D317" t="s">
        <v>42</v>
      </c>
      <c r="E317">
        <v>2970</v>
      </c>
      <c r="F317">
        <v>22</v>
      </c>
      <c r="G317">
        <v>32481</v>
      </c>
      <c r="H317">
        <v>65340</v>
      </c>
    </row>
    <row r="318" spans="1:8" x14ac:dyDescent="0.2">
      <c r="A318">
        <v>70</v>
      </c>
      <c r="B318" s="8">
        <v>46092</v>
      </c>
      <c r="C318" t="s">
        <v>40</v>
      </c>
      <c r="D318" t="s">
        <v>43</v>
      </c>
      <c r="E318">
        <v>7806</v>
      </c>
      <c r="F318">
        <v>29</v>
      </c>
      <c r="G318">
        <v>82375</v>
      </c>
      <c r="H318">
        <v>226374</v>
      </c>
    </row>
    <row r="319" spans="1:8" x14ac:dyDescent="0.2">
      <c r="A319">
        <v>70</v>
      </c>
      <c r="B319" s="8">
        <v>46092</v>
      </c>
      <c r="C319" t="s">
        <v>40</v>
      </c>
      <c r="D319" t="s">
        <v>41</v>
      </c>
      <c r="E319">
        <v>3445</v>
      </c>
      <c r="F319">
        <v>26</v>
      </c>
      <c r="G319">
        <v>27509</v>
      </c>
      <c r="H319">
        <v>89570</v>
      </c>
    </row>
    <row r="320" spans="1:8" x14ac:dyDescent="0.2">
      <c r="A320">
        <v>70</v>
      </c>
      <c r="B320" s="8">
        <v>46092</v>
      </c>
      <c r="C320" t="s">
        <v>40</v>
      </c>
      <c r="D320" t="s">
        <v>42</v>
      </c>
      <c r="E320">
        <v>3813</v>
      </c>
      <c r="F320">
        <v>29</v>
      </c>
      <c r="G320">
        <v>41701</v>
      </c>
      <c r="H320">
        <v>110577</v>
      </c>
    </row>
    <row r="321" spans="1:8" x14ac:dyDescent="0.2">
      <c r="A321">
        <v>70</v>
      </c>
      <c r="B321" s="8">
        <v>46092</v>
      </c>
      <c r="C321" t="s">
        <v>40</v>
      </c>
      <c r="D321" t="s">
        <v>41</v>
      </c>
      <c r="E321">
        <v>4527</v>
      </c>
      <c r="F321">
        <v>26</v>
      </c>
      <c r="G321">
        <v>36149</v>
      </c>
      <c r="H321">
        <v>117702</v>
      </c>
    </row>
    <row r="322" spans="1:8" x14ac:dyDescent="0.2">
      <c r="A322">
        <v>70</v>
      </c>
      <c r="B322" s="8">
        <v>46092</v>
      </c>
      <c r="C322" t="s">
        <v>40</v>
      </c>
      <c r="D322" t="s">
        <v>42</v>
      </c>
      <c r="E322">
        <v>2832</v>
      </c>
      <c r="F322">
        <v>29</v>
      </c>
      <c r="G322">
        <v>30972</v>
      </c>
      <c r="H322">
        <v>82128</v>
      </c>
    </row>
    <row r="323" spans="1:8" x14ac:dyDescent="0.2">
      <c r="A323">
        <v>70</v>
      </c>
      <c r="B323" s="8">
        <v>46092</v>
      </c>
      <c r="C323" t="s">
        <v>40</v>
      </c>
      <c r="D323" t="s">
        <v>43</v>
      </c>
      <c r="E323">
        <v>11874</v>
      </c>
      <c r="F323">
        <v>31</v>
      </c>
      <c r="G323">
        <v>125303</v>
      </c>
      <c r="H323">
        <v>368094</v>
      </c>
    </row>
    <row r="324" spans="1:8" x14ac:dyDescent="0.2">
      <c r="A324">
        <v>71</v>
      </c>
      <c r="B324" s="8">
        <v>46093</v>
      </c>
      <c r="C324" t="s">
        <v>40</v>
      </c>
      <c r="D324" t="s">
        <v>41</v>
      </c>
      <c r="E324">
        <v>5888</v>
      </c>
      <c r="F324">
        <v>21</v>
      </c>
      <c r="G324">
        <v>47017</v>
      </c>
      <c r="H324">
        <v>123648</v>
      </c>
    </row>
    <row r="325" spans="1:8" x14ac:dyDescent="0.2">
      <c r="A325">
        <v>71</v>
      </c>
      <c r="B325" s="8">
        <v>46093</v>
      </c>
      <c r="C325" t="s">
        <v>40</v>
      </c>
      <c r="D325" t="s">
        <v>43</v>
      </c>
      <c r="E325">
        <v>7958</v>
      </c>
      <c r="F325">
        <v>29</v>
      </c>
      <c r="G325">
        <v>83979</v>
      </c>
      <c r="H325">
        <v>230782</v>
      </c>
    </row>
    <row r="326" spans="1:8" x14ac:dyDescent="0.2">
      <c r="A326">
        <v>71</v>
      </c>
      <c r="B326" s="8">
        <v>46093</v>
      </c>
      <c r="C326" t="s">
        <v>40</v>
      </c>
      <c r="D326" t="s">
        <v>42</v>
      </c>
      <c r="E326">
        <v>958</v>
      </c>
      <c r="F326">
        <v>29</v>
      </c>
      <c r="G326">
        <v>10477</v>
      </c>
      <c r="H326">
        <v>27782</v>
      </c>
    </row>
    <row r="327" spans="1:8" x14ac:dyDescent="0.2">
      <c r="A327">
        <v>71</v>
      </c>
      <c r="B327" s="8">
        <v>46093</v>
      </c>
      <c r="C327" t="s">
        <v>40</v>
      </c>
      <c r="D327" t="s">
        <v>41</v>
      </c>
      <c r="E327">
        <v>4855</v>
      </c>
      <c r="F327">
        <v>26</v>
      </c>
      <c r="G327">
        <v>38768</v>
      </c>
      <c r="H327">
        <v>126230</v>
      </c>
    </row>
    <row r="328" spans="1:8" x14ac:dyDescent="0.2">
      <c r="A328">
        <v>71</v>
      </c>
      <c r="B328" s="8">
        <v>46093</v>
      </c>
      <c r="C328" t="s">
        <v>40</v>
      </c>
      <c r="D328" t="s">
        <v>42</v>
      </c>
      <c r="E328">
        <v>2832</v>
      </c>
      <c r="F328">
        <v>29</v>
      </c>
      <c r="G328">
        <v>30972</v>
      </c>
      <c r="H328">
        <v>82128</v>
      </c>
    </row>
    <row r="329" spans="1:8" x14ac:dyDescent="0.2">
      <c r="A329">
        <v>71</v>
      </c>
      <c r="B329" s="8">
        <v>46093</v>
      </c>
      <c r="C329" t="s">
        <v>40</v>
      </c>
      <c r="D329" t="s">
        <v>43</v>
      </c>
      <c r="E329">
        <v>641</v>
      </c>
      <c r="F329">
        <v>31</v>
      </c>
      <c r="G329">
        <v>6764</v>
      </c>
      <c r="H329">
        <v>19871</v>
      </c>
    </row>
    <row r="330" spans="1:8" x14ac:dyDescent="0.2">
      <c r="A330">
        <v>72</v>
      </c>
      <c r="B330" s="8">
        <v>46094</v>
      </c>
      <c r="C330" t="s">
        <v>45</v>
      </c>
      <c r="D330" t="s">
        <v>41</v>
      </c>
      <c r="E330">
        <v>45000</v>
      </c>
      <c r="F330">
        <v>12.29</v>
      </c>
      <c r="G330">
        <v>359334.9</v>
      </c>
      <c r="H330">
        <v>553050</v>
      </c>
    </row>
    <row r="331" spans="1:8" x14ac:dyDescent="0.2">
      <c r="A331">
        <v>72</v>
      </c>
      <c r="B331" s="8">
        <v>46094</v>
      </c>
      <c r="C331" t="s">
        <v>40</v>
      </c>
      <c r="D331" t="s">
        <v>41</v>
      </c>
      <c r="E331">
        <v>2421</v>
      </c>
      <c r="F331">
        <v>21</v>
      </c>
      <c r="G331">
        <v>19332</v>
      </c>
      <c r="H331">
        <v>50841</v>
      </c>
    </row>
    <row r="332" spans="1:8" x14ac:dyDescent="0.2">
      <c r="A332">
        <v>72</v>
      </c>
      <c r="B332" s="8">
        <v>46094</v>
      </c>
      <c r="C332" t="s">
        <v>40</v>
      </c>
      <c r="D332" t="s">
        <v>43</v>
      </c>
      <c r="E332">
        <v>8263</v>
      </c>
      <c r="F332">
        <v>29</v>
      </c>
      <c r="G332">
        <v>87197</v>
      </c>
      <c r="H332">
        <v>239627</v>
      </c>
    </row>
    <row r="333" spans="1:8" x14ac:dyDescent="0.2">
      <c r="A333">
        <v>72</v>
      </c>
      <c r="B333" s="8">
        <v>46094</v>
      </c>
      <c r="C333" t="s">
        <v>40</v>
      </c>
      <c r="D333" t="s">
        <v>41</v>
      </c>
      <c r="E333">
        <v>4643</v>
      </c>
      <c r="F333">
        <v>26</v>
      </c>
      <c r="G333">
        <v>37075</v>
      </c>
      <c r="H333">
        <v>120718</v>
      </c>
    </row>
    <row r="334" spans="1:8" x14ac:dyDescent="0.2">
      <c r="A334">
        <v>72</v>
      </c>
      <c r="B334" s="8">
        <v>46094</v>
      </c>
      <c r="C334" t="s">
        <v>40</v>
      </c>
      <c r="D334" t="s">
        <v>42</v>
      </c>
      <c r="E334">
        <v>3047</v>
      </c>
      <c r="F334">
        <v>29</v>
      </c>
      <c r="G334">
        <v>33323</v>
      </c>
      <c r="H334">
        <v>88363</v>
      </c>
    </row>
    <row r="335" spans="1:8" x14ac:dyDescent="0.2">
      <c r="A335">
        <v>73</v>
      </c>
      <c r="B335" s="8">
        <v>46095</v>
      </c>
      <c r="C335" t="s">
        <v>40</v>
      </c>
      <c r="D335" t="s">
        <v>43</v>
      </c>
      <c r="E335">
        <v>2073</v>
      </c>
      <c r="F335">
        <v>29</v>
      </c>
      <c r="G335">
        <v>22627</v>
      </c>
      <c r="H335">
        <v>60117</v>
      </c>
    </row>
    <row r="336" spans="1:8" x14ac:dyDescent="0.2">
      <c r="A336">
        <v>73</v>
      </c>
      <c r="B336" s="8">
        <v>46095</v>
      </c>
      <c r="C336" t="s">
        <v>40</v>
      </c>
      <c r="D336" t="s">
        <v>41</v>
      </c>
      <c r="E336">
        <v>1726</v>
      </c>
      <c r="F336">
        <v>26</v>
      </c>
      <c r="G336">
        <v>14631</v>
      </c>
      <c r="H336">
        <v>44876</v>
      </c>
    </row>
    <row r="337" spans="1:8" x14ac:dyDescent="0.2">
      <c r="A337">
        <v>73</v>
      </c>
      <c r="B337" s="8">
        <v>46095</v>
      </c>
      <c r="C337" t="s">
        <v>40</v>
      </c>
      <c r="D337" t="s">
        <v>42</v>
      </c>
      <c r="E337">
        <v>1060</v>
      </c>
      <c r="F337">
        <v>29</v>
      </c>
      <c r="G337">
        <v>11862</v>
      </c>
      <c r="H337">
        <v>30740</v>
      </c>
    </row>
    <row r="338" spans="1:8" x14ac:dyDescent="0.2">
      <c r="A338">
        <v>73</v>
      </c>
      <c r="B338" s="8">
        <v>46095</v>
      </c>
      <c r="C338" t="s">
        <v>40</v>
      </c>
      <c r="D338" t="s">
        <v>43</v>
      </c>
      <c r="E338">
        <v>3569</v>
      </c>
      <c r="F338">
        <v>41</v>
      </c>
      <c r="G338">
        <v>38956</v>
      </c>
      <c r="H338">
        <v>146329</v>
      </c>
    </row>
    <row r="339" spans="1:8" x14ac:dyDescent="0.2">
      <c r="A339">
        <v>73</v>
      </c>
      <c r="B339" s="8">
        <v>46095</v>
      </c>
      <c r="C339" t="s">
        <v>40</v>
      </c>
      <c r="D339" t="s">
        <v>41</v>
      </c>
      <c r="E339">
        <v>1409</v>
      </c>
      <c r="F339">
        <v>26</v>
      </c>
      <c r="G339">
        <v>11944</v>
      </c>
      <c r="H339">
        <v>36634</v>
      </c>
    </row>
    <row r="340" spans="1:8" x14ac:dyDescent="0.2">
      <c r="A340">
        <v>73</v>
      </c>
      <c r="B340" s="8">
        <v>46095</v>
      </c>
      <c r="C340" t="s">
        <v>40</v>
      </c>
      <c r="D340" t="s">
        <v>42</v>
      </c>
      <c r="E340">
        <v>847</v>
      </c>
      <c r="F340">
        <v>29</v>
      </c>
      <c r="G340">
        <v>9478</v>
      </c>
      <c r="H340">
        <v>24563</v>
      </c>
    </row>
    <row r="341" spans="1:8" x14ac:dyDescent="0.2">
      <c r="A341">
        <v>74</v>
      </c>
      <c r="B341" s="8">
        <v>46096</v>
      </c>
      <c r="C341" t="s">
        <v>40</v>
      </c>
      <c r="D341" t="s">
        <v>43</v>
      </c>
      <c r="E341">
        <v>2107</v>
      </c>
      <c r="F341">
        <v>29</v>
      </c>
      <c r="G341">
        <v>23616</v>
      </c>
      <c r="H341">
        <v>61103</v>
      </c>
    </row>
    <row r="342" spans="1:8" x14ac:dyDescent="0.2">
      <c r="A342">
        <v>74</v>
      </c>
      <c r="B342" s="8">
        <v>46096</v>
      </c>
      <c r="C342" t="s">
        <v>40</v>
      </c>
      <c r="D342" t="s">
        <v>41</v>
      </c>
      <c r="E342">
        <v>1727</v>
      </c>
      <c r="F342">
        <v>26</v>
      </c>
      <c r="G342">
        <v>14906</v>
      </c>
      <c r="H342">
        <v>44902</v>
      </c>
    </row>
    <row r="343" spans="1:8" x14ac:dyDescent="0.2">
      <c r="A343">
        <v>74</v>
      </c>
      <c r="B343" s="8">
        <v>46096</v>
      </c>
      <c r="C343" t="s">
        <v>40</v>
      </c>
      <c r="D343" t="s">
        <v>42</v>
      </c>
      <c r="E343">
        <v>1213</v>
      </c>
      <c r="F343">
        <v>29</v>
      </c>
      <c r="G343">
        <v>13778</v>
      </c>
      <c r="H343">
        <v>35177</v>
      </c>
    </row>
    <row r="344" spans="1:8" x14ac:dyDescent="0.2">
      <c r="A344">
        <v>74</v>
      </c>
      <c r="B344" s="8">
        <v>46096</v>
      </c>
      <c r="C344" t="s">
        <v>40</v>
      </c>
      <c r="D344" t="s">
        <v>43</v>
      </c>
      <c r="E344">
        <v>3431</v>
      </c>
      <c r="F344">
        <v>41</v>
      </c>
      <c r="G344">
        <v>38456</v>
      </c>
      <c r="H344">
        <v>140671</v>
      </c>
    </row>
    <row r="345" spans="1:8" x14ac:dyDescent="0.2">
      <c r="A345">
        <v>74</v>
      </c>
      <c r="B345" s="8">
        <v>46096</v>
      </c>
      <c r="C345" t="s">
        <v>40</v>
      </c>
      <c r="D345" t="s">
        <v>41</v>
      </c>
      <c r="E345">
        <v>1366</v>
      </c>
      <c r="F345">
        <v>26</v>
      </c>
      <c r="G345">
        <v>11790</v>
      </c>
      <c r="H345">
        <v>35516</v>
      </c>
    </row>
    <row r="346" spans="1:8" x14ac:dyDescent="0.2">
      <c r="A346">
        <v>74</v>
      </c>
      <c r="B346" s="8">
        <v>46096</v>
      </c>
      <c r="C346" t="s">
        <v>40</v>
      </c>
      <c r="D346" t="s">
        <v>42</v>
      </c>
      <c r="E346">
        <v>786</v>
      </c>
      <c r="F346">
        <v>29</v>
      </c>
      <c r="G346">
        <v>8928</v>
      </c>
      <c r="H346">
        <v>22794</v>
      </c>
    </row>
    <row r="347" spans="1:8" x14ac:dyDescent="0.2">
      <c r="A347">
        <v>74</v>
      </c>
      <c r="B347" s="8">
        <v>46096</v>
      </c>
      <c r="C347" t="s">
        <v>40</v>
      </c>
      <c r="D347" t="s">
        <v>43</v>
      </c>
      <c r="E347">
        <v>2972</v>
      </c>
      <c r="F347">
        <v>31</v>
      </c>
      <c r="G347">
        <v>33312</v>
      </c>
      <c r="H347">
        <v>92132</v>
      </c>
    </row>
    <row r="348" spans="1:8" x14ac:dyDescent="0.2">
      <c r="A348">
        <v>75</v>
      </c>
      <c r="B348" s="8">
        <v>46097</v>
      </c>
      <c r="C348" t="s">
        <v>40</v>
      </c>
      <c r="D348" t="s">
        <v>43</v>
      </c>
      <c r="E348">
        <v>2061</v>
      </c>
      <c r="F348">
        <v>29</v>
      </c>
      <c r="G348">
        <v>23101</v>
      </c>
      <c r="H348">
        <v>59769</v>
      </c>
    </row>
    <row r="349" spans="1:8" x14ac:dyDescent="0.2">
      <c r="A349">
        <v>75</v>
      </c>
      <c r="B349" s="8">
        <v>46097</v>
      </c>
      <c r="C349" t="s">
        <v>40</v>
      </c>
      <c r="D349" t="s">
        <v>41</v>
      </c>
      <c r="E349">
        <v>1826</v>
      </c>
      <c r="F349">
        <v>26</v>
      </c>
      <c r="G349">
        <v>15760</v>
      </c>
      <c r="H349">
        <v>47476</v>
      </c>
    </row>
    <row r="350" spans="1:8" x14ac:dyDescent="0.2">
      <c r="A350">
        <v>75</v>
      </c>
      <c r="B350" s="8">
        <v>46097</v>
      </c>
      <c r="C350" t="s">
        <v>40</v>
      </c>
      <c r="D350" t="s">
        <v>42</v>
      </c>
      <c r="E350">
        <v>1069</v>
      </c>
      <c r="F350">
        <v>29</v>
      </c>
      <c r="G350">
        <v>12142</v>
      </c>
      <c r="H350">
        <v>31001</v>
      </c>
    </row>
    <row r="351" spans="1:8" x14ac:dyDescent="0.2">
      <c r="A351">
        <v>75</v>
      </c>
      <c r="B351" s="8">
        <v>46097</v>
      </c>
      <c r="C351" t="s">
        <v>40</v>
      </c>
      <c r="D351" t="s">
        <v>43</v>
      </c>
      <c r="E351">
        <v>3653</v>
      </c>
      <c r="F351">
        <v>41</v>
      </c>
      <c r="G351">
        <v>40945</v>
      </c>
      <c r="H351">
        <v>149773</v>
      </c>
    </row>
    <row r="352" spans="1:8" x14ac:dyDescent="0.2">
      <c r="A352">
        <v>75</v>
      </c>
      <c r="B352" s="8">
        <v>46097</v>
      </c>
      <c r="C352" t="s">
        <v>40</v>
      </c>
      <c r="D352" t="s">
        <v>41</v>
      </c>
      <c r="E352">
        <v>1292</v>
      </c>
      <c r="F352">
        <v>26</v>
      </c>
      <c r="G352">
        <v>11151</v>
      </c>
      <c r="H352">
        <v>33592</v>
      </c>
    </row>
    <row r="353" spans="1:8" x14ac:dyDescent="0.2">
      <c r="A353">
        <v>75</v>
      </c>
      <c r="B353" s="8">
        <v>46097</v>
      </c>
      <c r="C353" t="s">
        <v>40</v>
      </c>
      <c r="D353" t="s">
        <v>42</v>
      </c>
      <c r="E353">
        <v>817</v>
      </c>
      <c r="F353">
        <v>29</v>
      </c>
      <c r="G353">
        <v>9280</v>
      </c>
      <c r="H353">
        <v>23693</v>
      </c>
    </row>
    <row r="354" spans="1:8" x14ac:dyDescent="0.2">
      <c r="A354">
        <v>75</v>
      </c>
      <c r="B354" s="8">
        <v>46097</v>
      </c>
      <c r="C354" t="s">
        <v>40</v>
      </c>
      <c r="D354" t="s">
        <v>43</v>
      </c>
      <c r="E354">
        <v>3018</v>
      </c>
      <c r="F354">
        <v>31</v>
      </c>
      <c r="G354">
        <v>33827</v>
      </c>
      <c r="H354">
        <v>93558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463E8-5912-43BF-8343-4AA636071090}">
  <dimension ref="A1:F44"/>
  <sheetViews>
    <sheetView workbookViewId="0">
      <selection activeCell="C5" sqref="C5:F19"/>
    </sheetView>
  </sheetViews>
  <sheetFormatPr baseColWidth="10" defaultColWidth="8.83203125" defaultRowHeight="15" x14ac:dyDescent="0.2"/>
  <cols>
    <col min="2" max="2" width="29.1640625" customWidth="1"/>
    <col min="3" max="3" width="49.83203125" customWidth="1"/>
    <col min="6" max="6" width="33.83203125" customWidth="1"/>
  </cols>
  <sheetData>
    <row r="1" spans="1:6" x14ac:dyDescent="0.2">
      <c r="A1" s="5" t="s">
        <v>46</v>
      </c>
      <c r="B1" s="1" t="s">
        <v>54</v>
      </c>
    </row>
    <row r="2" spans="1:6" ht="16" thickBot="1" x14ac:dyDescent="0.25">
      <c r="B2" s="1" t="s">
        <v>55</v>
      </c>
      <c r="C2" s="1"/>
    </row>
    <row r="3" spans="1:6" ht="17" thickBot="1" x14ac:dyDescent="0.25">
      <c r="A3" s="11"/>
      <c r="B3" s="12" t="s">
        <v>47</v>
      </c>
      <c r="C3" s="13">
        <f>IF($C$5="",0,LEN(TRIM($C$5))-LEN(SUBSTITUTE(TRIM($C$5)," ",""))+1)</f>
        <v>12</v>
      </c>
      <c r="D3" s="10" t="s">
        <v>48</v>
      </c>
      <c r="E3" s="11"/>
      <c r="F3" s="11"/>
    </row>
    <row r="4" spans="1:6" x14ac:dyDescent="0.2">
      <c r="B4" s="1"/>
      <c r="C4" s="1"/>
    </row>
    <row r="5" spans="1:6" x14ac:dyDescent="0.2">
      <c r="B5" s="1" t="s">
        <v>49</v>
      </c>
      <c r="C5" s="45" t="s">
        <v>56</v>
      </c>
      <c r="D5" s="45"/>
      <c r="E5" s="45"/>
      <c r="F5" s="45"/>
    </row>
    <row r="6" spans="1:6" x14ac:dyDescent="0.2">
      <c r="C6" s="45"/>
      <c r="D6" s="45"/>
      <c r="E6" s="45"/>
      <c r="F6" s="45"/>
    </row>
    <row r="7" spans="1:6" x14ac:dyDescent="0.2">
      <c r="B7" s="1"/>
      <c r="C7" s="45"/>
      <c r="D7" s="45"/>
      <c r="E7" s="45"/>
      <c r="F7" s="45"/>
    </row>
    <row r="8" spans="1:6" x14ac:dyDescent="0.2">
      <c r="B8" s="1"/>
      <c r="C8" s="45"/>
      <c r="D8" s="45"/>
      <c r="E8" s="45"/>
      <c r="F8" s="45"/>
    </row>
    <row r="9" spans="1:6" x14ac:dyDescent="0.2">
      <c r="B9" s="1"/>
      <c r="C9" s="45"/>
      <c r="D9" s="45"/>
      <c r="E9" s="45"/>
      <c r="F9" s="45"/>
    </row>
    <row r="10" spans="1:6" x14ac:dyDescent="0.2">
      <c r="B10" s="1"/>
      <c r="C10" s="45"/>
      <c r="D10" s="45"/>
      <c r="E10" s="45"/>
      <c r="F10" s="45"/>
    </row>
    <row r="11" spans="1:6" x14ac:dyDescent="0.2">
      <c r="B11" s="1"/>
      <c r="C11" s="45"/>
      <c r="D11" s="45"/>
      <c r="E11" s="45"/>
      <c r="F11" s="45"/>
    </row>
    <row r="12" spans="1:6" x14ac:dyDescent="0.2">
      <c r="B12" s="1"/>
      <c r="C12" s="45"/>
      <c r="D12" s="45"/>
      <c r="E12" s="45"/>
      <c r="F12" s="45"/>
    </row>
    <row r="13" spans="1:6" x14ac:dyDescent="0.2">
      <c r="C13" s="45"/>
      <c r="D13" s="45"/>
      <c r="E13" s="45"/>
      <c r="F13" s="45"/>
    </row>
    <row r="14" spans="1:6" x14ac:dyDescent="0.2">
      <c r="C14" s="45"/>
      <c r="D14" s="45"/>
      <c r="E14" s="45"/>
      <c r="F14" s="45"/>
    </row>
    <row r="15" spans="1:6" x14ac:dyDescent="0.2">
      <c r="C15" s="45"/>
      <c r="D15" s="45"/>
      <c r="E15" s="45"/>
      <c r="F15" s="45"/>
    </row>
    <row r="16" spans="1:6" x14ac:dyDescent="0.2">
      <c r="C16" s="45"/>
      <c r="D16" s="45"/>
      <c r="E16" s="45"/>
      <c r="F16" s="45"/>
    </row>
    <row r="17" spans="2:6" x14ac:dyDescent="0.2">
      <c r="C17" s="45"/>
      <c r="D17" s="45"/>
      <c r="E17" s="45"/>
      <c r="F17" s="45"/>
    </row>
    <row r="18" spans="2:6" x14ac:dyDescent="0.2">
      <c r="C18" s="45"/>
      <c r="D18" s="45"/>
      <c r="E18" s="45"/>
      <c r="F18" s="45"/>
    </row>
    <row r="19" spans="2:6" x14ac:dyDescent="0.2">
      <c r="C19" s="45"/>
      <c r="D19" s="45"/>
      <c r="E19" s="45"/>
      <c r="F19" s="45"/>
    </row>
    <row r="20" spans="2:6" x14ac:dyDescent="0.2">
      <c r="C20" s="9"/>
      <c r="D20" s="9"/>
      <c r="E20" s="9"/>
    </row>
    <row r="21" spans="2:6" ht="16" thickBot="1" x14ac:dyDescent="0.25">
      <c r="C21" s="9"/>
      <c r="D21" s="9"/>
      <c r="E21" s="9"/>
    </row>
    <row r="22" spans="2:6" ht="17" thickBot="1" x14ac:dyDescent="0.25">
      <c r="B22" s="12" t="s">
        <v>50</v>
      </c>
      <c r="C22" s="13">
        <f>IF($C$24="",0,LEN(TRIM($C$24))-LEN(SUBSTITUTE(TRIM($C$24)," ",""))+1)</f>
        <v>12</v>
      </c>
      <c r="D22" s="10" t="s">
        <v>48</v>
      </c>
      <c r="E22" s="11"/>
    </row>
    <row r="23" spans="2:6" x14ac:dyDescent="0.2">
      <c r="C23" s="9"/>
      <c r="D23" s="9"/>
      <c r="E23" s="9"/>
    </row>
    <row r="24" spans="2:6" x14ac:dyDescent="0.2">
      <c r="B24" s="1" t="s">
        <v>51</v>
      </c>
      <c r="C24" s="45" t="s">
        <v>52</v>
      </c>
      <c r="D24" s="45"/>
      <c r="E24" s="45"/>
      <c r="F24" s="45"/>
    </row>
    <row r="25" spans="2:6" x14ac:dyDescent="0.2">
      <c r="C25" s="45"/>
      <c r="D25" s="45"/>
      <c r="E25" s="45"/>
      <c r="F25" s="45"/>
    </row>
    <row r="26" spans="2:6" x14ac:dyDescent="0.2">
      <c r="C26" s="45"/>
      <c r="D26" s="45"/>
      <c r="E26" s="45"/>
      <c r="F26" s="45"/>
    </row>
    <row r="27" spans="2:6" x14ac:dyDescent="0.2">
      <c r="C27" s="45"/>
      <c r="D27" s="45"/>
      <c r="E27" s="45"/>
      <c r="F27" s="45"/>
    </row>
    <row r="28" spans="2:6" x14ac:dyDescent="0.2">
      <c r="C28" s="45"/>
      <c r="D28" s="45"/>
      <c r="E28" s="45"/>
      <c r="F28" s="45"/>
    </row>
    <row r="29" spans="2:6" x14ac:dyDescent="0.2">
      <c r="C29" s="45"/>
      <c r="D29" s="45"/>
      <c r="E29" s="45"/>
      <c r="F29" s="45"/>
    </row>
    <row r="30" spans="2:6" x14ac:dyDescent="0.2">
      <c r="C30" s="45"/>
      <c r="D30" s="45"/>
      <c r="E30" s="45"/>
      <c r="F30" s="45"/>
    </row>
    <row r="31" spans="2:6" x14ac:dyDescent="0.2">
      <c r="C31" s="45"/>
      <c r="D31" s="45"/>
      <c r="E31" s="45"/>
      <c r="F31" s="45"/>
    </row>
    <row r="32" spans="2:6" x14ac:dyDescent="0.2">
      <c r="C32" s="45"/>
      <c r="D32" s="45"/>
      <c r="E32" s="45"/>
      <c r="F32" s="45"/>
    </row>
    <row r="33" spans="3:6" x14ac:dyDescent="0.2">
      <c r="C33" s="45"/>
      <c r="D33" s="45"/>
      <c r="E33" s="45"/>
      <c r="F33" s="45"/>
    </row>
    <row r="34" spans="3:6" x14ac:dyDescent="0.2">
      <c r="C34" s="45"/>
      <c r="D34" s="45"/>
      <c r="E34" s="45"/>
      <c r="F34" s="45"/>
    </row>
    <row r="35" spans="3:6" x14ac:dyDescent="0.2">
      <c r="C35" s="45"/>
      <c r="D35" s="45"/>
      <c r="E35" s="45"/>
      <c r="F35" s="45"/>
    </row>
    <row r="36" spans="3:6" x14ac:dyDescent="0.2">
      <c r="C36" s="45"/>
      <c r="D36" s="45"/>
      <c r="E36" s="45"/>
      <c r="F36" s="45"/>
    </row>
    <row r="37" spans="3:6" x14ac:dyDescent="0.2">
      <c r="C37" s="45"/>
      <c r="D37" s="45"/>
      <c r="E37" s="45"/>
      <c r="F37" s="45"/>
    </row>
    <row r="38" spans="3:6" x14ac:dyDescent="0.2">
      <c r="C38" s="45"/>
      <c r="D38" s="45"/>
      <c r="E38" s="45"/>
      <c r="F38" s="45"/>
    </row>
    <row r="39" spans="3:6" x14ac:dyDescent="0.2">
      <c r="C39" s="45"/>
      <c r="D39" s="45"/>
      <c r="E39" s="45"/>
      <c r="F39" s="45"/>
    </row>
    <row r="40" spans="3:6" x14ac:dyDescent="0.2">
      <c r="C40" s="45"/>
      <c r="D40" s="45"/>
      <c r="E40" s="45"/>
      <c r="F40" s="45"/>
    </row>
    <row r="41" spans="3:6" x14ac:dyDescent="0.2">
      <c r="C41" s="45"/>
      <c r="D41" s="45"/>
      <c r="E41" s="45"/>
      <c r="F41" s="45"/>
    </row>
    <row r="44" spans="3:6" x14ac:dyDescent="0.2">
      <c r="C44" s="42" t="s">
        <v>53</v>
      </c>
      <c r="D44" s="42"/>
      <c r="E44" s="42"/>
      <c r="F44" s="42"/>
    </row>
  </sheetData>
  <mergeCells count="3">
    <mergeCell ref="C5:F19"/>
    <mergeCell ref="C24:F41"/>
    <mergeCell ref="C44:F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31882-0D68-2441-A955-F53A176BE5D4}">
  <dimension ref="A1"/>
  <sheetViews>
    <sheetView workbookViewId="0"/>
  </sheetViews>
  <sheetFormatPr baseColWidth="10" defaultRowHeight="1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C133-05F8-465C-888C-5DDA7DF821C2}">
  <dimension ref="A1"/>
  <sheetViews>
    <sheetView workbookViewId="0"/>
  </sheetViews>
  <sheetFormatPr baseColWidth="10" defaultColWidth="8.83203125" defaultRowHeight="15" x14ac:dyDescent="0.2"/>
  <sheetData>
    <row r="1" spans="1:1" x14ac:dyDescent="0.2">
      <c r="A1" t="s">
        <v>26</v>
      </c>
    </row>
  </sheetData>
  <pageMargins left="0.7" right="0.7" top="0.75" bottom="0.75" header="0.3" footer="0.3"/>
</worksheet>
</file>

<file path=docMetadata/LabelInfo.xml><?xml version="1.0" encoding="utf-8"?>
<clbl:labelList xmlns:clbl="http://schemas.microsoft.com/office/2020/mipLabelMetadata">
  <clbl:label id="{8d4cddf5-7f26-45b6-b9da-6cfabc2e3769}" enabled="1" method="Privileged" siteId="{8b793201-bed7-4ad0-b265-3e6b41c2f5b7}"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vt:lpstr>
      <vt:lpstr>Q1</vt:lpstr>
      <vt:lpstr>Q2</vt:lpstr>
      <vt:lpstr>Q3data</vt:lpstr>
      <vt:lpstr>Q3</vt:lpstr>
      <vt:lpstr>Sheet1</vt:lpstr>
      <vt:lpstr>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nanglaik</dc:creator>
  <cp:lastModifiedBy>CHANEL LEONG</cp:lastModifiedBy>
  <dcterms:created xsi:type="dcterms:W3CDTF">2019-02-15T03:46:08Z</dcterms:created>
  <dcterms:modified xsi:type="dcterms:W3CDTF">2026-09-07T12:52:31Z</dcterms:modified>
</cp:coreProperties>
</file>